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32760" windowWidth="15360" windowHeight="8145" tabRatio="873" activeTab="0"/>
  </bookViews>
  <sheets>
    <sheet name="Read Me" sheetId="1" r:id="rId1"/>
    <sheet name="Tender Cover Sheet" sheetId="2" r:id="rId2"/>
    <sheet name=" Preamble" sheetId="3" r:id="rId3"/>
    <sheet name="5.1.1 Price Schedule" sheetId="4" r:id="rId4"/>
    <sheet name="5.1.2 CPA Formulae" sheetId="5" r:id="rId5"/>
    <sheet name="5.1.4 PS5" sheetId="6" state="hidden" r:id="rId6"/>
    <sheet name="5.1.3 Exchange Rates" sheetId="7" r:id="rId7"/>
  </sheets>
  <externalReferences>
    <externalReference r:id="rId10"/>
  </externalReferences>
  <definedNames>
    <definedName name="_xlfn.SINGLE" hidden="1">#NAME?</definedName>
    <definedName name="Area_Print" localSheetId="3">#REF!</definedName>
    <definedName name="Area_Print">#REF!</definedName>
    <definedName name="Arnot">#REF!</definedName>
    <definedName name="Camden">#REF!</definedName>
    <definedName name="Data" localSheetId="3">#REF!</definedName>
    <definedName name="Data">#REF!</definedName>
    <definedName name="Data_Daywork" localSheetId="3">#REF!</definedName>
    <definedName name="Data_Daywork">#REF!</definedName>
    <definedName name="Data_Opt_Bill5" localSheetId="3">#REF!</definedName>
    <definedName name="Data_Opt_Bill5">#REF!</definedName>
    <definedName name="_xlnm.Print_Area" localSheetId="3">'5.1.1 Price Schedule'!$A$1:$Y$30</definedName>
    <definedName name="_xlnm.Print_Area" localSheetId="4">'5.1.2 CPA Formulae'!$A$1:$BP$155</definedName>
    <definedName name="Sort_Data" localSheetId="3">#REF!</definedName>
    <definedName name="Sort_Data">#REF!</definedName>
  </definedNames>
  <calcPr fullCalcOnLoad="1"/>
</workbook>
</file>

<file path=xl/sharedStrings.xml><?xml version="1.0" encoding="utf-8"?>
<sst xmlns="http://schemas.openxmlformats.org/spreadsheetml/2006/main" count="630" uniqueCount="365">
  <si>
    <t>Total</t>
  </si>
  <si>
    <t>A</t>
  </si>
  <si>
    <t>B</t>
  </si>
  <si>
    <t>C</t>
  </si>
  <si>
    <t>D</t>
  </si>
  <si>
    <t>E</t>
  </si>
  <si>
    <t>F</t>
  </si>
  <si>
    <t>G</t>
  </si>
  <si>
    <t>H</t>
  </si>
  <si>
    <t>I</t>
  </si>
  <si>
    <t>J</t>
  </si>
  <si>
    <t>GENERAL NOTES :</t>
  </si>
  <si>
    <t>PRICING INFORMATION</t>
  </si>
  <si>
    <t>(excluding VAT)</t>
  </si>
  <si>
    <t>RAND VALUE IN WORDS</t>
  </si>
  <si>
    <t>DATE :</t>
  </si>
  <si>
    <t>SIGNATURE :</t>
  </si>
  <si>
    <t>A1</t>
  </si>
  <si>
    <t>A2</t>
  </si>
  <si>
    <t>A3</t>
  </si>
  <si>
    <t>A4</t>
  </si>
  <si>
    <t>A5</t>
  </si>
  <si>
    <t>A6</t>
  </si>
  <si>
    <t>B1</t>
  </si>
  <si>
    <t>B2</t>
  </si>
  <si>
    <t>B3</t>
  </si>
  <si>
    <t>B4</t>
  </si>
  <si>
    <t>B5</t>
  </si>
  <si>
    <t>B6</t>
  </si>
  <si>
    <t>C1</t>
  </si>
  <si>
    <t>C2</t>
  </si>
  <si>
    <t>C3</t>
  </si>
  <si>
    <t>C4</t>
  </si>
  <si>
    <t>C5</t>
  </si>
  <si>
    <t>C6</t>
  </si>
  <si>
    <t>D1</t>
  </si>
  <si>
    <t>D2</t>
  </si>
  <si>
    <t>D3</t>
  </si>
  <si>
    <t>D4</t>
  </si>
  <si>
    <t>D5</t>
  </si>
  <si>
    <t>D6</t>
  </si>
  <si>
    <t>E1</t>
  </si>
  <si>
    <t>E2</t>
  </si>
  <si>
    <t>E3</t>
  </si>
  <si>
    <t>E4</t>
  </si>
  <si>
    <t>E5</t>
  </si>
  <si>
    <t>E6</t>
  </si>
  <si>
    <t>F1</t>
  </si>
  <si>
    <t>F2</t>
  </si>
  <si>
    <t>F3</t>
  </si>
  <si>
    <t>F4</t>
  </si>
  <si>
    <t>F5</t>
  </si>
  <si>
    <t>F6</t>
  </si>
  <si>
    <t>G1</t>
  </si>
  <si>
    <t>G2</t>
  </si>
  <si>
    <t>G3</t>
  </si>
  <si>
    <t>G4</t>
  </si>
  <si>
    <t>G5</t>
  </si>
  <si>
    <t>G6</t>
  </si>
  <si>
    <t>H1</t>
  </si>
  <si>
    <t>H2</t>
  </si>
  <si>
    <t>H3</t>
  </si>
  <si>
    <t>H4</t>
  </si>
  <si>
    <t>H5</t>
  </si>
  <si>
    <t>H6</t>
  </si>
  <si>
    <t>I1</t>
  </si>
  <si>
    <t>I2</t>
  </si>
  <si>
    <t>I3</t>
  </si>
  <si>
    <t>I4</t>
  </si>
  <si>
    <t>I5</t>
  </si>
  <si>
    <t>I6</t>
  </si>
  <si>
    <t>J1</t>
  </si>
  <si>
    <t>J2</t>
  </si>
  <si>
    <t>J3</t>
  </si>
  <si>
    <t>J4</t>
  </si>
  <si>
    <t>J5</t>
  </si>
  <si>
    <t>J6</t>
  </si>
  <si>
    <t xml:space="preserve"> </t>
  </si>
  <si>
    <t>[Price in Words]</t>
  </si>
  <si>
    <t>More details are provided in the Sheet</t>
  </si>
  <si>
    <t xml:space="preserve">TENDERER’S NAME:  </t>
  </si>
  <si>
    <t>READ ME</t>
  </si>
  <si>
    <t>Enquiry No.</t>
  </si>
  <si>
    <t>Package Name:</t>
  </si>
  <si>
    <t>Tenderer's Name:</t>
  </si>
  <si>
    <t>ENQUIRY No.</t>
  </si>
  <si>
    <t>NAME OF PACKAGE:</t>
  </si>
  <si>
    <t>Read Me</t>
  </si>
  <si>
    <t>Category of Offer:</t>
  </si>
  <si>
    <t>Conventions used in this workbook</t>
  </si>
  <si>
    <t>This workbook contains the following sheets:</t>
  </si>
  <si>
    <t>The following conventions have been used in this workbook to facilitate its accurate use:</t>
  </si>
  <si>
    <t>FULL NAMES OF SIGNATORY:</t>
  </si>
  <si>
    <t>DESIGNATION OF SIGNATORY:</t>
  </si>
  <si>
    <t>Type in the description of each formula in the tables below</t>
  </si>
  <si>
    <t>References to "indices" below mean "cost indices or reference prices".</t>
  </si>
  <si>
    <t>Where 5 year historical information must be provided as instructed below, internet address references which are accessible to the general public may be submitted by the Tenderer instead, with the specific electronic route and web page reflecting the applicable data.</t>
  </si>
  <si>
    <t>Formula B</t>
  </si>
  <si>
    <t>Formula A</t>
  </si>
  <si>
    <t>Tenderer's description of Formula D</t>
  </si>
  <si>
    <t>Tenderer's description of Formula E</t>
  </si>
  <si>
    <t>Tenderer's description of Formula F</t>
  </si>
  <si>
    <t>Tenderer's description of Formula G</t>
  </si>
  <si>
    <t>Tenderer's description of Formula H</t>
  </si>
  <si>
    <t>Tenderer's description of Formula I</t>
  </si>
  <si>
    <t>Tenderer's description of Formula J</t>
  </si>
  <si>
    <t>Index Ref.</t>
  </si>
  <si>
    <t>Fixed 15% minimum not subject to CPA (0.150)</t>
  </si>
  <si>
    <t>Full title/definition of index as per publisher</t>
  </si>
  <si>
    <t>Source/publisher of index (e.g. SEIFSA, StatsSA, LME)</t>
  </si>
  <si>
    <t>Historical data provided (Yes or No- provide Internet address)</t>
  </si>
  <si>
    <t>Proportions / weightings for each index (refer note 1)</t>
  </si>
  <si>
    <t>CPA FORMULA NOTES :</t>
  </si>
  <si>
    <t>This sheet provides general guidelines for this section.</t>
  </si>
  <si>
    <t>Tender Cover Sheet</t>
  </si>
  <si>
    <t>NOTES:</t>
  </si>
  <si>
    <t>Base Date Index (refer note 5)</t>
  </si>
  <si>
    <t>Base Month for CPA if not Base Date as defined (refer note 4)</t>
  </si>
  <si>
    <t>Historical data provided (Yes or No- provide http link)</t>
  </si>
  <si>
    <t>Formula Code</t>
  </si>
  <si>
    <t>Summary of the description of the Tenderer's Formulae</t>
  </si>
  <si>
    <t xml:space="preserve">Fixed </t>
  </si>
  <si>
    <t>No.</t>
  </si>
  <si>
    <r>
      <rPr>
        <b/>
        <sz val="12"/>
        <rFont val="Arial"/>
        <family val="2"/>
      </rPr>
      <t>Local Price CPA:</t>
    </r>
    <r>
      <rPr>
        <sz val="12"/>
        <rFont val="Arial"/>
        <family val="2"/>
      </rPr>
      <t xml:space="preserve"> Where local indices other than those published by SEIFSA or Statistics SA are specified, the Tenderer must submit 5 years' of month by month historical data for such indices.  The Tenderer must ensure that indices are published and recommended by the source thereof as applicable to the work involved and that they are still in force/use and applicable at the date of submission of the tender. </t>
    </r>
  </si>
  <si>
    <t>Only Light Green highlighted cells are to be inputted by the Tenderer.</t>
  </si>
  <si>
    <r>
      <rPr>
        <b/>
        <sz val="12"/>
        <rFont val="Arial"/>
        <family val="2"/>
      </rPr>
      <t>Proportions/weightings in CPA Formulae:</t>
    </r>
    <r>
      <rPr>
        <sz val="12"/>
        <rFont val="Arial"/>
        <family val="2"/>
      </rPr>
      <t xml:space="preserve"> The fixed portion of each formula, not subject to CPA, must be at least 15% but Tenderers may submit higher fixed portion percentages.  The other constituent indices and their proportions in each formula must be realistic and relative to the applicable work. The fixed portion and other proportions must add up to 100%.   </t>
    </r>
  </si>
  <si>
    <t>The total of the prices must include for all direct and indirect costs, overheads, profit on costs, risks, liabilities, obligations, etc. relative to the contract.</t>
  </si>
  <si>
    <t>SPECIFIC REQUIREMENTS</t>
  </si>
  <si>
    <r>
      <rPr>
        <b/>
        <sz val="12"/>
        <rFont val="Arial"/>
        <family val="2"/>
      </rPr>
      <t>CPA Base Date</t>
    </r>
    <r>
      <rPr>
        <sz val="12"/>
        <rFont val="Arial"/>
        <family val="2"/>
      </rPr>
      <t>: The CPA base date for calculating price movements will be the Base Date,</t>
    </r>
    <r>
      <rPr>
        <sz val="12"/>
        <color indexed="10"/>
        <rFont val="Arial"/>
        <family val="2"/>
      </rPr>
      <t xml:space="preserve"> </t>
    </r>
    <r>
      <rPr>
        <sz val="12"/>
        <rFont val="Arial"/>
        <family val="2"/>
      </rPr>
      <t xml:space="preserve">Month before Tender closes. For indices or reference prices published as at certain dates, and where such a date is not the Base Date, the latest date for which it is published before the Base Date will be considered as the Base Date index or reference price.  In instances where the figure or value is not as at the Base Date or considered as the Base Date Index or reference price as explained herein, the date, figure or value as well as the reason for the deviation must be clearly separately stated and must be realistic for purposes of CPA.  </t>
    </r>
  </si>
  <si>
    <t xml:space="preserve"> *Eskom may effect this insurance which includes war</t>
  </si>
  <si>
    <t xml:space="preserve">   risk insurance</t>
  </si>
  <si>
    <t>**Please specify</t>
  </si>
  <si>
    <t>SUPPLIED FROM OUTSIDE R.S.A.:</t>
  </si>
  <si>
    <t>(In ZAR)</t>
  </si>
  <si>
    <t>1: F.O.B. PRICE</t>
  </si>
  <si>
    <t>2: COST OF SEA  FREIGHT</t>
  </si>
  <si>
    <t>3: COST OF AIR  FREIGHT</t>
  </si>
  <si>
    <t>4: COST OF MARINE INSURANCES *</t>
  </si>
  <si>
    <t>5: TOTAL PRICE DELIVERED PORT R.S.A. ...</t>
  </si>
  <si>
    <t>(1+2+3+4)</t>
  </si>
  <si>
    <t>6: WHARFAGE</t>
  </si>
  <si>
    <t>7: LANDING CHARGES</t>
  </si>
  <si>
    <t>8: CUSTOMS DUTIES</t>
  </si>
  <si>
    <t>9: IMPORT SURCHARGE</t>
  </si>
  <si>
    <t>10: OTHER**</t>
  </si>
  <si>
    <t>11: COST OF IMPORTATION ...</t>
  </si>
  <si>
    <t>(6+7+8+9+10)</t>
  </si>
  <si>
    <t>12: COST OF RAIL TRANSPORT IN R.S.A.</t>
  </si>
  <si>
    <t>13: COST OF ROAD TRANSPORT IN R.S.A.</t>
  </si>
  <si>
    <t>14: TOTAL COST OF TRANSPORT S.A. PORT TO WORK/SITE ...</t>
  </si>
  <si>
    <t>(12+13)</t>
  </si>
  <si>
    <t>15: TOTAL PRICE (F.O.B.) DELIVERED TO WORKS/SITE...</t>
  </si>
  <si>
    <t>(5+11+14)</t>
  </si>
  <si>
    <t>SUPPLIED FROM INSIDE R.S.A.</t>
  </si>
  <si>
    <t>16: F.O.R. PRICE-GOODS MANUFACTURED INSIDE R.S.A.</t>
  </si>
  <si>
    <t>17: F.O.R. PRICE-GOODS SUPPLIED FROM IMPORTED ITEMS</t>
  </si>
  <si>
    <t>18: TOTAL F.O.R. PRICE ...</t>
  </si>
  <si>
    <t>(16+17)</t>
  </si>
  <si>
    <t>19: COST OF RAIL TRANSPORT</t>
  </si>
  <si>
    <t>20: COST OF ROAD TRANSPORT</t>
  </si>
  <si>
    <t xml:space="preserve">21: COST OF TRANSPORT WORKS TO SITE ...          </t>
  </si>
  <si>
    <t>(19+20)</t>
  </si>
  <si>
    <t xml:space="preserve">22: PRICE (F.O.R.) DELIVERED TO SITE ...          </t>
  </si>
  <si>
    <t>(18+21)</t>
  </si>
  <si>
    <t xml:space="preserve"> SITE WORK (ERECTION / INSTALLATION INCL. COMMISSIONING) </t>
  </si>
  <si>
    <t>23: LOCAL LABOUR</t>
  </si>
  <si>
    <t>24: EXPATRIATE  LABOUR</t>
  </si>
  <si>
    <t xml:space="preserve">25: TOTAL PRICE FOR SITE WORK ...          </t>
  </si>
  <si>
    <t>(23+24)</t>
  </si>
  <si>
    <t>26: OVERSEAS ENGINEERING SERVICES</t>
  </si>
  <si>
    <t>27: LOCAL ENGINEERING SERVICES</t>
  </si>
  <si>
    <t>28: TOTAL PRICE FOR ENGINEERING SERVICES...</t>
  </si>
  <si>
    <t>(26+27)</t>
  </si>
  <si>
    <t>(15+22+25+28)</t>
  </si>
  <si>
    <t>PRICE DELIVERED TO PORT R.S.A. (LINE 5)</t>
  </si>
  <si>
    <t>(In Foreign Currency)</t>
  </si>
  <si>
    <t>(FOB)</t>
  </si>
  <si>
    <t>(FREIGHT)</t>
  </si>
  <si>
    <t>(INSURANCE)</t>
  </si>
  <si>
    <t>PRICE EXPATRIATE LABOUR (LINE 25)</t>
  </si>
  <si>
    <t>PRICE OVERSEAS ENGINEERING SERVICES (LINE 27)</t>
  </si>
  <si>
    <t>SIGNATURE...................................................................</t>
  </si>
  <si>
    <t>CAPACITY........................................................................</t>
  </si>
  <si>
    <t>Exchange Rate Currency 1,00 =</t>
  </si>
  <si>
    <t>29: TOTAL PRICE DELIVERED TO SITE (EXCL VAT)</t>
  </si>
  <si>
    <t>30. VAT</t>
  </si>
  <si>
    <t>32: CURRENCY A   1 ZAR=............</t>
  </si>
  <si>
    <t>33: CURRENCY B   1 ZAR=............</t>
  </si>
  <si>
    <t>34: CURRENCY C   1 ZAR=............</t>
  </si>
  <si>
    <t>35: CURRENCY D   1 ZAR=............</t>
  </si>
  <si>
    <t>36: CURRENCY E   1 ZAR=............</t>
  </si>
  <si>
    <t xml:space="preserve">37: TOTAL F.O.B. PRICE </t>
  </si>
  <si>
    <t>38: CURRENCY A   1 ZAR=............</t>
  </si>
  <si>
    <t>39: CURRENCY B   1 ZAR=............</t>
  </si>
  <si>
    <t>40: CURRENCY C   1 ZAR=............</t>
  </si>
  <si>
    <t>41: CURRENCY D   1 ZAR=............</t>
  </si>
  <si>
    <t>42: CURRENCY E   1 ZAR=.............</t>
  </si>
  <si>
    <t xml:space="preserve">43.TOTAL PRICE EXPATRIATE LABOUR </t>
  </si>
  <si>
    <t>44: CURRENCY A   1 ZAR=............</t>
  </si>
  <si>
    <t>45: CURRENCY B   1 ZAR=............</t>
  </si>
  <si>
    <t>46: CURRENCY C   1 ZAR=............</t>
  </si>
  <si>
    <t>47: CURRENCY D   1 ZAR=............</t>
  </si>
  <si>
    <t>48: CURRENCY E   1 ZAR=.............</t>
  </si>
  <si>
    <t xml:space="preserve">49: TOTAL PRICE OVERSEAS ENGINEERING SERVICES (LINE 26) </t>
  </si>
  <si>
    <t>50: FOREIGN CONTENT OF TOTAL PRICE</t>
  </si>
  <si>
    <t>5.1.0 Preamble</t>
  </si>
  <si>
    <t>(including VAT)</t>
  </si>
  <si>
    <t xml:space="preserve">5.1.0 PREAMBLE TO PRICE SCHEDULE </t>
  </si>
  <si>
    <t>The Prices quoted by the supplier should be exclusive and inclusive of VAT.</t>
  </si>
  <si>
    <t>ZAR</t>
  </si>
  <si>
    <t xml:space="preserve">5.1.4. PS 5 </t>
  </si>
  <si>
    <t>31: TOTAL  PRICE DELIVERED TO SITE (INCLD) VAT</t>
  </si>
  <si>
    <t xml:space="preserve">                </t>
  </si>
  <si>
    <t>(5=32+33+34+35+36)</t>
  </si>
  <si>
    <t>(24=38+39+40+41+42)</t>
  </si>
  <si>
    <t>(26=44+45+46+47+48)</t>
  </si>
  <si>
    <t>(37+43+49)</t>
  </si>
  <si>
    <t>The exchange rates inputted below must be the same as per Worksheet 5.1.6   Exchange Rates.</t>
  </si>
  <si>
    <t>(29+30)</t>
  </si>
  <si>
    <t>Must agree with Price (Including VAT) on Tender Cover Page</t>
  </si>
  <si>
    <t>TENDERED PRICE:  IN ZAR</t>
  </si>
  <si>
    <t>There will be no inputting in Grey highlighted cells.</t>
  </si>
  <si>
    <t>Description</t>
  </si>
  <si>
    <t>DISTRIBUTION CLASS SURGE ARRESTERS FOR 11KV SYSTEMS (INLAND)</t>
  </si>
  <si>
    <t>DISTRIBUTION CLASS SURGE ARRESTERS FOR 11KV SYSTEMS (COASTAL)</t>
  </si>
  <si>
    <t>DISTRIBUTION CLASS SURGE ARRESTERS FOR 22KV SYSTEMS (INLAND)</t>
  </si>
  <si>
    <t>DISTRIBUTION CLASS SURGE ARRESTERS FOR 22KV SYSTEMS (COASTAL)</t>
  </si>
  <si>
    <t>DISTRIBUTION CLASS SURGE ARRESTERS FOR 33KV SYSTEMS (COASTAL)</t>
  </si>
  <si>
    <t>DISTRIBUTION CLASS SURGE ARRESTERS FOR 19KV SWER SYSTEMS (INLAND)</t>
  </si>
  <si>
    <t>DISTRIBUTION CLASS SURGE ARRESTERS FOR 19KV SWER SYSTEMS (COASTAL)</t>
  </si>
  <si>
    <t>Local Currency</t>
  </si>
  <si>
    <t>CPA</t>
  </si>
  <si>
    <t>Formula C</t>
  </si>
  <si>
    <t>Formula D</t>
  </si>
  <si>
    <t>Formula E</t>
  </si>
  <si>
    <t>Formula F</t>
  </si>
  <si>
    <t>Formula G</t>
  </si>
  <si>
    <t>Formula H</t>
  </si>
  <si>
    <t>Formula I</t>
  </si>
  <si>
    <t>Formula J</t>
  </si>
  <si>
    <t>5.1.2 CONTRACT PRICE ADJUSTMENT (CPA) FOR INFLATION</t>
  </si>
  <si>
    <t>5.1.1. Pricing</t>
  </si>
  <si>
    <t>5.1.1 Pricing</t>
  </si>
  <si>
    <t>5.1.2 CPA Formulae</t>
  </si>
  <si>
    <t>Quantities are estimated and non-committal.</t>
  </si>
  <si>
    <t>No ALTERNATIVE offers are accepted.</t>
  </si>
  <si>
    <t>Only Main Offer is to be submitted. Main offer tenderers are to fully comply with the requirements in the General Notes and CPA Formulae Notes below.</t>
  </si>
  <si>
    <t>This Total is to add up to 100% for each CPA formula submitted by tenderer</t>
  </si>
  <si>
    <t>Read Me : Very Important</t>
  </si>
  <si>
    <t>Prices will be fixed for the first twelve (12) months after contract signing date and escalated on an annual basis based on the CPA formula agreed on with tenderer.</t>
  </si>
  <si>
    <t xml:space="preserve">The CPA escalation will be calculated as follows: latest index which is the latest available index at the end of each contractual year vs. the base index which is one month prior to tender closing date. </t>
  </si>
  <si>
    <t>Unit of Measurement</t>
  </si>
  <si>
    <t>Estimated Quantities</t>
  </si>
  <si>
    <t>Total Tendered Value (ZAR)</t>
  </si>
  <si>
    <t>RoE Currency 1,00 = ZAR</t>
  </si>
  <si>
    <t>Unit Price in Foreign Currency</t>
  </si>
  <si>
    <t>Total Foreign Price in Local Currency (ZAR)</t>
  </si>
  <si>
    <t>Foreign Currency</t>
  </si>
  <si>
    <t xml:space="preserve">Vat </t>
  </si>
  <si>
    <t>Tendered Price Including Vat (ZAR)</t>
  </si>
  <si>
    <t>Local + Foreign</t>
  </si>
  <si>
    <t>USD</t>
  </si>
  <si>
    <t>5.1.6 EXCHANGE RATES FOR MULTIPLE CURRENCIES</t>
  </si>
  <si>
    <t xml:space="preserve">The following URL (electronic route) is to be followed to access the relevant SARB rates on their web pages:
</t>
  </si>
  <si>
    <t>WWW.resbank.co.za</t>
  </si>
  <si>
    <t>-  Select Research
-  Then select Rates
-  Click on "Select historical exchange rates and other interest rates"
-  Clicking on the exchange rate in the following page opens the daily rates per currency and SA Rand</t>
  </si>
  <si>
    <t>The Employer deals only in the currencies listed below unless other currencies are specifically approved for this tender.  Kindly notify the Employer of any currency that the tenderer intends to use, but is not stipulated in the table, to consider sanctioning such currency.  Sufficient time must be allowed for the assessment and to respond to such request.  The onus is on the tenderer to submit a  bid with approved currencies</t>
  </si>
  <si>
    <r>
      <rPr>
        <sz val="12"/>
        <rFont val="Arial"/>
        <family val="2"/>
      </rPr>
      <t>The format in which the exchange rate must be inserted in the table is:  1 (One) Foreign Currency = R Amount  (i.e. the Rand amount for one of each foreign currency applicable).  Exchange rates must be rounded to 4 decimals
NB :  Only the USD/ZAR, GBP/ZAR and EUR/ZAR are published in this way on the SARB web pages above.  The Rand rate with the other currencies must be inverted (1/Foreign Currency Rate) in order to list it in the required format in the table below</t>
    </r>
    <r>
      <rPr>
        <b/>
        <sz val="12"/>
        <rFont val="Arial"/>
        <family val="2"/>
      </rPr>
      <t xml:space="preserve">
</t>
    </r>
  </si>
  <si>
    <t xml:space="preserve">All information in the table below must conform with all other equivalent information in the offer. </t>
  </si>
  <si>
    <t>Payment in terms of Payment Method 2  is considered as a "foreign payment" although it will be effected in South African Rand. However, amounts for  "F.O.R. Price-Goods supplied from Imported Items", are NOT considered as "foreign payments"</t>
  </si>
  <si>
    <t>EXCHANGE RATES PUBLISHED BY SARB</t>
  </si>
  <si>
    <t>NB: Tenderers must submit proof of the SARB rate (s) of exchange used.</t>
  </si>
  <si>
    <t>Date for which the rates are published :</t>
  </si>
  <si>
    <t>No</t>
  </si>
  <si>
    <t>Currency Description</t>
  </si>
  <si>
    <t>Code</t>
  </si>
  <si>
    <t>Exchange Rate
Currency 1,00 = R Amount</t>
  </si>
  <si>
    <t>Amount in Foreign Currency</t>
  </si>
  <si>
    <t>Amount in Rand</t>
  </si>
  <si>
    <t>Payment Method 1a, 1b or 2</t>
  </si>
  <si>
    <t>South African Rand</t>
  </si>
  <si>
    <t>Australian Dollar</t>
  </si>
  <si>
    <t>AUD</t>
  </si>
  <si>
    <t>Canadian Dollar</t>
  </si>
  <si>
    <t>CAN</t>
  </si>
  <si>
    <t>Swiss Franc</t>
  </si>
  <si>
    <t>CHF</t>
  </si>
  <si>
    <t>Danish Krone</t>
  </si>
  <si>
    <t>DKK</t>
  </si>
  <si>
    <t>European Currency</t>
  </si>
  <si>
    <t>EUR</t>
  </si>
  <si>
    <t>British Pound</t>
  </si>
  <si>
    <t>GBP</t>
  </si>
  <si>
    <t>Hong Kong Dollar</t>
  </si>
  <si>
    <t>HKD</t>
  </si>
  <si>
    <t>Japanese Yen</t>
  </si>
  <si>
    <t>JPY</t>
  </si>
  <si>
    <t>Norwegian Krone</t>
  </si>
  <si>
    <t>NOK</t>
  </si>
  <si>
    <t>New Zealand Dollar</t>
  </si>
  <si>
    <t>NZD</t>
  </si>
  <si>
    <t>Swedish Krone</t>
  </si>
  <si>
    <t>SEK</t>
  </si>
  <si>
    <t>Singapore Dollar</t>
  </si>
  <si>
    <t>SGD</t>
  </si>
  <si>
    <t>United States Dollar</t>
  </si>
  <si>
    <t>CPA Formula No.
(See Sheet 5.1.2)</t>
  </si>
  <si>
    <t>CPA Description
(See Sheet 5.1.2)</t>
  </si>
  <si>
    <t>Line No.</t>
  </si>
  <si>
    <t>Total Foreign Price in Foreign Currency</t>
  </si>
  <si>
    <t xml:space="preserve">If more than one payment method apply for a currency, the Tenderer must request an additional row be inserted in the table in order to split the values and identify the relevant method.   </t>
  </si>
  <si>
    <r>
      <t xml:space="preserve">The table below needs to be completed if the Employer will be exposed to any currency fluctuation as stipulated in Secondary Clause X3.  For conversion of the foreign portions to Rand, please use the </t>
    </r>
    <r>
      <rPr>
        <b/>
        <sz val="12"/>
        <color indexed="10"/>
        <rFont val="Arial"/>
        <family val="2"/>
      </rPr>
      <t>South African Reserve Bank's (SARB) exchange rate at 12:00 on the day of advertisement of the bid</t>
    </r>
    <r>
      <rPr>
        <sz val="12"/>
        <rFont val="Arial"/>
        <family val="2"/>
      </rPr>
      <t xml:space="preserve">.  This is in terms of the Preferential Procurement Policy Framework Act (PPPFA) with which the Employer has to comply.
NB: Tenderers must submit proof of the SARB rate(s) of exchange used  </t>
    </r>
  </si>
  <si>
    <t>Date to be inserted in the following format: Day, Month and Year.
Must be the SARB rate at 12:00 on day of advertisement of bid</t>
  </si>
  <si>
    <t>TOTAL RAND  -  MUST AGREE WITH TOTAL FOREIGN PRICE IN ZAR (EXCL. VAT)</t>
  </si>
  <si>
    <t>Tenderer's description of Formula A</t>
  </si>
  <si>
    <t>Tenderer's description of Formula B</t>
  </si>
  <si>
    <t>Tenderer's description of Formula C</t>
  </si>
  <si>
    <t>(Including VAT)</t>
  </si>
  <si>
    <t>Category of Offer :</t>
  </si>
  <si>
    <t>CATEGORY OF OFFER (MAIN/ALTERNATIVE OFFER):</t>
  </si>
  <si>
    <t>This sheet needs to be completed if the tenderer will be exposed to any currency fluctuations</t>
  </si>
  <si>
    <t>Main Offer</t>
  </si>
  <si>
    <t xml:space="preserve">Only The Main Offer shall be accepted. No alternative offers are accepted. </t>
  </si>
  <si>
    <t>Please note, that the Tenderer is to input the VAT amount as no formulae has been provided for the VAT portion.</t>
  </si>
  <si>
    <t>Read these notes BEFORE you commence input  to this workbook. Changes may not be made to this workbook. No columns may be removed, edited, added or changed on this workbook. Cells C1-C4 only need to be inputted once, in this "Read Me Sheet".</t>
  </si>
  <si>
    <t>Duvha</t>
  </si>
  <si>
    <t>Kriel</t>
  </si>
  <si>
    <t>Majuba</t>
  </si>
  <si>
    <t>Matla</t>
  </si>
  <si>
    <t>The Prices are the amounts stated in the price column of the Price Schedule. Where an estimated quantity is stated for an item in the Price Schedule, the Price is calculated by multiplying the estimated quantity by the rate.</t>
  </si>
  <si>
    <t>The Tenderer must allow for all necessary costs to complete the pricing schedule as required in terms of the specifications, technical scope and conditions of contract whether expressly stated or not in the Price Schedules. The Tenderer must provide any breakdown of prices as may be required for specific items not detailed in the Price Schedule prior to or after contract award.</t>
  </si>
  <si>
    <t>Formulae must be linked to independent cost indices or other benchmarks ("reference prices") and must be clearly and completely defined. The source must be a recognized and independent statistical publishing organization.  The Tenderers' in-house indices may not be used.</t>
  </si>
  <si>
    <t>Description / scope of index (e.g. Labor)</t>
  </si>
  <si>
    <r>
      <t xml:space="preserve">This is the main data entry sheet for the Tenderer to complete. The </t>
    </r>
    <r>
      <rPr>
        <i/>
        <sz val="14"/>
        <rFont val="Arial"/>
        <family val="2"/>
      </rPr>
      <t>Tenderer</t>
    </r>
    <r>
      <rPr>
        <sz val="12"/>
        <rFont val="Arial"/>
        <family val="2"/>
      </rPr>
      <t xml:space="preserve"> takes responsibility for ensuring correct inputs. Tenderers are to populate their pricing information as stipulated in the pricing schedule. The pricing schedule may not be changed or altered. Tenderer(s) to populate all required information on the Tender cover sheet and as stipulated in Sheet </t>
    </r>
    <r>
      <rPr>
        <sz val="12"/>
        <color indexed="10"/>
        <rFont val="Arial"/>
        <family val="2"/>
      </rPr>
      <t>5.1.1</t>
    </r>
    <r>
      <rPr>
        <sz val="12"/>
        <rFont val="Arial"/>
        <family val="2"/>
      </rPr>
      <t>.</t>
    </r>
  </si>
  <si>
    <r>
      <t xml:space="preserve">All worksheets in this Pricing Schedule are to be submitted. Tenderers are not allowed to omit any worksheet. If specifically </t>
    </r>
    <r>
      <rPr>
        <sz val="12"/>
        <rFont val="Arial"/>
        <family val="2"/>
      </rPr>
      <t>worksheet 5.1.2</t>
    </r>
    <r>
      <rPr>
        <sz val="12"/>
        <color indexed="10"/>
        <rFont val="Arial"/>
        <family val="2"/>
      </rPr>
      <t xml:space="preserve"> is omitted, it will be deemed that CPA is not applicable to this tender.</t>
    </r>
  </si>
  <si>
    <t>Power Station</t>
  </si>
  <si>
    <t>Currency Code (See Sheet 5.1.4 Rate of Exchange)</t>
  </si>
  <si>
    <t xml:space="preserve">TOTAL </t>
  </si>
  <si>
    <r>
      <t>Main offer is = The pricing schedule may not be changed or altered. Tenderer(s) to populate  first, all required information on the Tender cover sheet - where applicable and also populate as stipulated in (</t>
    </r>
    <r>
      <rPr>
        <b/>
        <sz val="12"/>
        <color indexed="10"/>
        <rFont val="Arial"/>
        <family val="2"/>
      </rPr>
      <t>5.1.1 Pricing</t>
    </r>
    <r>
      <rPr>
        <b/>
        <sz val="12"/>
        <rFont val="Arial"/>
        <family val="2"/>
      </rPr>
      <t>, 5.1.2 CPA Formulae and 5.1.</t>
    </r>
    <r>
      <rPr>
        <sz val="12"/>
        <rFont val="Arial"/>
        <family val="2"/>
      </rPr>
      <t>3</t>
    </r>
    <r>
      <rPr>
        <b/>
        <sz val="12"/>
        <rFont val="Arial"/>
        <family val="2"/>
      </rPr>
      <t xml:space="preserve"> Exchange Rates). </t>
    </r>
  </si>
  <si>
    <r>
      <t xml:space="preserve">This is the main data entry sheet for the Tenderer to complete. The </t>
    </r>
    <r>
      <rPr>
        <i/>
        <sz val="14"/>
        <rFont val="Arial"/>
        <family val="2"/>
      </rPr>
      <t>Tenderer</t>
    </r>
    <r>
      <rPr>
        <sz val="12"/>
        <rFont val="Arial"/>
        <family val="2"/>
      </rPr>
      <t xml:space="preserve"> takes responsibility for ensuring correct inputs. Tenderers are to populate their pricing information as stipulated in the pricing schedule. The pricing schedule may not be changed or altered. Tenderer(s) are to populate all required information on the Tender cover sheet and also populate as stipulated in </t>
    </r>
    <r>
      <rPr>
        <sz val="12"/>
        <color indexed="10"/>
        <rFont val="Arial"/>
        <family val="2"/>
      </rPr>
      <t>Sheet 5.1.1.</t>
    </r>
    <r>
      <rPr>
        <sz val="12"/>
        <rFont val="Arial"/>
        <family val="2"/>
      </rPr>
      <t xml:space="preserve"> CPA Formulae should represent the cost breakdown of the goods/commodities/components/items being sourced.</t>
    </r>
  </si>
  <si>
    <t>5.1.3 Exchange Rates</t>
  </si>
  <si>
    <r>
      <t xml:space="preserve">This sheet must be completed by the Tenderer for the proposed contract price adjustment (CPA) formulae, (where applicable) and will be carried forward to worksheet (5.1.1 Pricing Schedule). Details of the CPA Formulae to be determined in accordance with the CPA conditions with reference to the NOTES. </t>
    </r>
    <r>
      <rPr>
        <b/>
        <sz val="12"/>
        <rFont val="Arial"/>
        <family val="2"/>
      </rPr>
      <t xml:space="preserve">If the </t>
    </r>
    <r>
      <rPr>
        <b/>
        <sz val="12"/>
        <color indexed="10"/>
        <rFont val="Arial"/>
        <family val="2"/>
      </rPr>
      <t>CPA Formulae</t>
    </r>
    <r>
      <rPr>
        <b/>
        <sz val="12"/>
        <rFont val="Arial"/>
        <family val="2"/>
      </rPr>
      <t xml:space="preserve"> are </t>
    </r>
    <r>
      <rPr>
        <b/>
        <sz val="12"/>
        <color indexed="10"/>
        <rFont val="Arial"/>
        <family val="2"/>
      </rPr>
      <t>not inputted</t>
    </r>
    <r>
      <rPr>
        <b/>
        <sz val="12"/>
        <rFont val="Arial"/>
        <family val="2"/>
      </rPr>
      <t xml:space="preserve">, in worksheet 5.1.2 CPA formulae, the tendered prices will be </t>
    </r>
    <r>
      <rPr>
        <b/>
        <sz val="12"/>
        <color indexed="10"/>
        <rFont val="Arial"/>
        <family val="2"/>
      </rPr>
      <t>deemed "Fixed and Firm"</t>
    </r>
    <r>
      <rPr>
        <b/>
        <sz val="12"/>
        <rFont val="Arial"/>
        <family val="2"/>
      </rPr>
      <t>.</t>
    </r>
    <r>
      <rPr>
        <sz val="12"/>
        <rFont val="Arial"/>
        <family val="2"/>
      </rPr>
      <t xml:space="preserve"> </t>
    </r>
    <r>
      <rPr>
        <b/>
        <sz val="12"/>
        <rFont val="Arial"/>
        <family val="2"/>
      </rPr>
      <t xml:space="preserve">If the CPA formulae </t>
    </r>
    <r>
      <rPr>
        <b/>
        <sz val="12"/>
        <color indexed="10"/>
        <rFont val="Arial"/>
        <family val="2"/>
      </rPr>
      <t>is inputted</t>
    </r>
    <r>
      <rPr>
        <b/>
        <sz val="12"/>
        <rFont val="Arial"/>
        <family val="2"/>
      </rPr>
      <t xml:space="preserve"> in worksheet </t>
    </r>
    <r>
      <rPr>
        <b/>
        <sz val="12"/>
        <color indexed="10"/>
        <rFont val="Arial"/>
        <family val="2"/>
      </rPr>
      <t>(5.1.2 CPA Formulae</t>
    </r>
    <r>
      <rPr>
        <b/>
        <sz val="12"/>
        <rFont val="Arial"/>
        <family val="2"/>
      </rPr>
      <t xml:space="preserve">) but is </t>
    </r>
    <r>
      <rPr>
        <b/>
        <sz val="12"/>
        <color indexed="10"/>
        <rFont val="Arial"/>
        <family val="2"/>
      </rPr>
      <t>not reflected,</t>
    </r>
    <r>
      <rPr>
        <b/>
        <sz val="12"/>
        <rFont val="Arial"/>
        <family val="2"/>
      </rPr>
      <t xml:space="preserve"> using the drop downs, in worksheet </t>
    </r>
    <r>
      <rPr>
        <b/>
        <sz val="12"/>
        <color indexed="10"/>
        <rFont val="Arial"/>
        <family val="2"/>
      </rPr>
      <t>(</t>
    </r>
    <r>
      <rPr>
        <b/>
        <sz val="12"/>
        <color indexed="10"/>
        <rFont val="Arial"/>
        <family val="2"/>
      </rPr>
      <t>5.1.1 Pricing)</t>
    </r>
    <r>
      <rPr>
        <b/>
        <sz val="12"/>
        <rFont val="Arial"/>
        <family val="2"/>
      </rPr>
      <t>, the tendered prices will be deemed "Fixed and Firm".</t>
    </r>
  </si>
  <si>
    <r>
      <t xml:space="preserve">This is the main data entry sheet for the Tenderer to complete. The </t>
    </r>
    <r>
      <rPr>
        <i/>
        <sz val="14"/>
        <rFont val="Arial"/>
        <family val="2"/>
      </rPr>
      <t>Tenderer</t>
    </r>
    <r>
      <rPr>
        <sz val="12"/>
        <rFont val="Arial"/>
        <family val="2"/>
      </rPr>
      <t xml:space="preserve"> takes responsibility for ensuring correct inputs. Tenderers are to populate their pricing information as stipulated in the pricing schedule. The pricing schedule may not be changed or altered. Tenderer(s) to populate all required information on the Tender cover sheet as stipulated in (5.1.1 Pricing Schedule) and  (5.1.2 CPA Formulae). This contract is an "as and when" required contract. The units herein are estimates only and are non-committal. This is a whole tender for each price list where tenderers are required to tender for every item appearing on each price list. CPA Formulae should represent cost breakdown of the goods/commodities/components/items being sourced.</t>
    </r>
  </si>
  <si>
    <t>Total Tendered Price Excld. Vat (ZAR)</t>
  </si>
  <si>
    <r>
      <rPr>
        <b/>
        <u val="single"/>
        <sz val="12"/>
        <color indexed="10"/>
        <rFont val="Arial"/>
        <family val="2"/>
      </rPr>
      <t xml:space="preserve">NB - Column I &amp; Column Q in 5.1.1 Pricing Schedule is a </t>
    </r>
    <r>
      <rPr>
        <b/>
        <sz val="12"/>
        <color indexed="10"/>
        <rFont val="Arial"/>
        <family val="2"/>
      </rPr>
      <t xml:space="preserve">drop down cell for tenderer to select the Currency and CPA formula chosen that they would have populated in 5.1.2 CPA Formulae and 5.1.3 Exchange Rates. It is the </t>
    </r>
    <r>
      <rPr>
        <b/>
        <u val="single"/>
        <sz val="14"/>
        <color indexed="10"/>
        <rFont val="Arial"/>
        <family val="2"/>
      </rPr>
      <t>Tenderer'</t>
    </r>
    <r>
      <rPr>
        <b/>
        <sz val="12"/>
        <color indexed="10"/>
        <rFont val="Arial"/>
        <family val="2"/>
      </rPr>
      <t>s responsibility to ensure that Column M "Total Tendered Price Excl Vat" correctly reflects the intention of the Tenderer.</t>
    </r>
  </si>
  <si>
    <r>
      <t xml:space="preserve">CPA Formulae Codes Column I 5.1.1 Pricing is to be populated by the tenderer by selecting the respective drop down codes CPA formula as developed by Tenderer in </t>
    </r>
    <r>
      <rPr>
        <b/>
        <sz val="12"/>
        <rFont val="Arial"/>
        <family val="2"/>
      </rPr>
      <t>5.1.2 CPA formulae worksheet (e.g. Formula A - J ).</t>
    </r>
    <r>
      <rPr>
        <sz val="12"/>
        <rFont val="Arial"/>
        <family val="2"/>
      </rPr>
      <t xml:space="preserve"> Then the tenderer must populate their respective CPA formula in 5.1.2 CPA Formulae Worksheet. Codes and descriptions must be selected by the tenderer and inserted into each row of activity. </t>
    </r>
  </si>
  <si>
    <r>
      <t xml:space="preserve">The tenderer must tender for each power station in full which will be ranked in line with the PPPFA. Tenderer's are to price for </t>
    </r>
    <r>
      <rPr>
        <b/>
        <u val="single"/>
        <sz val="12"/>
        <rFont val="Arial"/>
        <family val="2"/>
      </rPr>
      <t>all</t>
    </r>
    <r>
      <rPr>
        <sz val="12"/>
        <rFont val="Arial"/>
        <family val="2"/>
      </rPr>
      <t xml:space="preserve"> the items listed in the Pricing Schedule that they want to tender in. </t>
    </r>
  </si>
  <si>
    <r>
      <t>Prices are 100 % fixed and firm. CPA is not applicable</t>
    </r>
    <r>
      <rPr>
        <sz val="10"/>
        <color indexed="10"/>
        <rFont val="Arial"/>
        <family val="2"/>
      </rPr>
      <t xml:space="preserve">. </t>
    </r>
    <r>
      <rPr>
        <b/>
        <sz val="10"/>
        <color indexed="10"/>
        <rFont val="Arial"/>
        <family val="2"/>
      </rPr>
      <t xml:space="preserve">Note </t>
    </r>
    <r>
      <rPr>
        <sz val="10"/>
        <color indexed="10"/>
        <rFont val="Arial"/>
        <family val="2"/>
      </rPr>
      <t>(Cell B9 must be a blank cell)</t>
    </r>
    <r>
      <rPr>
        <sz val="10"/>
        <rFont val="Arial"/>
        <family val="2"/>
      </rPr>
      <t>.</t>
    </r>
  </si>
  <si>
    <r>
      <t xml:space="preserve">The worksheet CPA Formulae in </t>
    </r>
    <r>
      <rPr>
        <sz val="12"/>
        <color indexed="10"/>
        <rFont val="Arial"/>
        <family val="2"/>
      </rPr>
      <t>5.1.2.</t>
    </r>
    <r>
      <rPr>
        <sz val="12"/>
        <rFont val="Arial"/>
        <family val="2"/>
      </rPr>
      <t xml:space="preserve"> has to be populated by the tenderer (columns B - J), unless the tenderer’s prices are fixed and firm for the duration of the contract. Each CPA formula must add up to a total of 100%. All columns are to be populated. No inhouse CPA indices may be used. Tenderers are to provide all requested information. CPA Formulae should represent cost breakdown of the goods/commodities/components/items being sourced.
</t>
    </r>
  </si>
  <si>
    <r>
      <t>CPA Formulae Codes</t>
    </r>
    <r>
      <rPr>
        <sz val="12"/>
        <color indexed="10"/>
        <rFont val="Arial"/>
        <family val="2"/>
      </rPr>
      <t xml:space="preserve"> </t>
    </r>
    <r>
      <rPr>
        <b/>
        <sz val="12"/>
        <rFont val="Arial"/>
        <family val="2"/>
      </rPr>
      <t xml:space="preserve">"Column Q of Price Schedule" </t>
    </r>
    <r>
      <rPr>
        <sz val="12"/>
        <rFont val="Arial"/>
        <family val="2"/>
      </rPr>
      <t>is to be populated by the tenderer by selecting the respective drop down codes. The CPA formula as developed by Tenderer in 5.1.2 CPA formulae worksheet (e.g. Formula A-J ) will automatically populate in all the pricing sheets based on the inputs in "Sheet 5.1.2 CPA Formula".</t>
    </r>
  </si>
  <si>
    <r>
      <rPr>
        <b/>
        <sz val="12"/>
        <rFont val="Arial"/>
        <family val="2"/>
      </rPr>
      <t>Base Date Index:</t>
    </r>
    <r>
      <rPr>
        <sz val="12"/>
        <rFont val="Arial"/>
        <family val="2"/>
      </rPr>
      <t xml:space="preserve"> The base index or reference price must be inserted in the appropriate column.</t>
    </r>
  </si>
  <si>
    <t>Ton</t>
  </si>
  <si>
    <t>Product Tendered Rates (ZAR)</t>
  </si>
  <si>
    <t>Transport Tendered Rates (ZAR)</t>
  </si>
  <si>
    <t>Kendal</t>
  </si>
  <si>
    <t>Koeberg</t>
  </si>
  <si>
    <t>Kusile</t>
  </si>
  <si>
    <t>Medupi</t>
  </si>
  <si>
    <t>CORP 5547</t>
  </si>
  <si>
    <t>NOTE:  ALL CALCULATIONS ARE THE RESPONSIBILITY OF THE TENDERER, AND MUST BE CHECKED THOROUGHLY.  ANY DISCREPANCY FOUND IN THE CALCULATIONS IN THIS WORKBOOK MUST BE BROUGHT TO THE ATTENTION OF ESKOM, THROUGH ESKOM REPRESANTATIVE FOR THIS ENQUIRY/TENDER.</t>
  </si>
  <si>
    <t>This sheet provides an overview to the Tenderer of the content and role of the sheets making up the Price Schedule.  It will not form part of the tender or contract.  This contract is an "as and when" required contract. The units herein are estimates only and are non-committal.</t>
  </si>
  <si>
    <r>
      <t>This is the cover sheet for Worksheets</t>
    </r>
    <r>
      <rPr>
        <sz val="12"/>
        <color indexed="10"/>
        <rFont val="Arial"/>
        <family val="2"/>
      </rPr>
      <t xml:space="preserve"> 5.1.1 to 5.1.3</t>
    </r>
    <r>
      <rPr>
        <sz val="12"/>
        <rFont val="Arial"/>
        <family val="2"/>
      </rPr>
      <t xml:space="preserve"> and provides the total tendered price which is mandatory to be completed. It is also the source of the package name, tenderer name etc. for the other worksheets. It will form part of the tender or contract. All worksheets are mandatory tender returnables and  may not be changed or altered.</t>
    </r>
  </si>
  <si>
    <t xml:space="preserve">Ammonia Solution </t>
  </si>
  <si>
    <t>The Price Schedule provides the basis of valuation, price adjustment (CPA) formulae and information for general contract progress monitoring. This contract is an "as and when" required contract. The contract will be allocated based on the 80/20 scoring methodology per station and tenderers are encouraged to tender for each power station in full. Eskom reserves the right to allocate a station/s to multiple tenderers that provides a the best and most efficient solution. The units herein are estimates only and are non-committal. No alternative offers are accepted. Eskom will exercise its right to utilize payment method 1 for all payments.</t>
  </si>
  <si>
    <t xml:space="preserve">If the Tenderer has decided not to identify a particular item in the price schedule at the time of tender the cost to the Tenderer of doing the work is assumed to be included in, or spread across, the other Prices and rates in the price schedule in order to fulfil the obligation to Provide the Goods and Services for the tendered total of the Prices.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</si>
</sst>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R&quot;\ #,##0.000000"/>
    <numFmt numFmtId="181" formatCode="mmm\-yyyy"/>
    <numFmt numFmtId="182" formatCode="#,##0.000"/>
    <numFmt numFmtId="183" formatCode="###\ ###\ ##0\ \ &quot;RAND&quot;;\-###\ ###\ ##0\ &quot;RAND&quot;"/>
    <numFmt numFmtId="184" formatCode="_(* #,##0.0000_);_(* \(#,##0.0000\);_(* &quot;-&quot;??_);_(@_)"/>
    <numFmt numFmtId="185" formatCode="[$-409]mmm\-yy;@"/>
    <numFmt numFmtId="186" formatCode="_(* #,##0_);_(* \(#,##0\);_(* &quot;-&quot;??_);_(@_)"/>
    <numFmt numFmtId="187" formatCode="0."/>
    <numFmt numFmtId="188" formatCode="0.000_)"/>
    <numFmt numFmtId="189" formatCode="[$R-436]\ #,##0.00"/>
    <numFmt numFmtId="190" formatCode="_ &quot;R&quot;* #,##0.00_ ;_ &quot;R&quot;* \-#,##0.00_ ;_ &quot;R&quot;* &quot;-&quot;??_ ;_ @_ "/>
    <numFmt numFmtId="191" formatCode="_ * #,##0.00_)_£_ ;_ * \(#,##0.00\)_£_ ;_ * &quot;-&quot;??_)_£_ ;_ @_ "/>
    <numFmt numFmtId="192" formatCode="#,##0.0_);\(#,##0.0\)"/>
    <numFmt numFmtId="193" formatCode="0.00_)"/>
    <numFmt numFmtId="194" formatCode="&quot;See Note &quot;\ #"/>
    <numFmt numFmtId="195" formatCode="\$\ #,##0"/>
    <numFmt numFmtId="196" formatCode="000"/>
    <numFmt numFmtId="197" formatCode="&quot;Yes&quot;;&quot;Yes&quot;;&quot;No&quot;"/>
    <numFmt numFmtId="198" formatCode="&quot;True&quot;;&quot;True&quot;;&quot;False&quot;"/>
    <numFmt numFmtId="199" formatCode="&quot;On&quot;;&quot;On&quot;;&quot;Off&quot;"/>
    <numFmt numFmtId="200" formatCode="[$€-2]\ #,##0.00_);[Red]\([$€-2]\ #,##0.00\)"/>
    <numFmt numFmtId="201" formatCode="0.000"/>
    <numFmt numFmtId="202" formatCode="dd\-mmm\-yyyy"/>
    <numFmt numFmtId="203" formatCode="&quot;R&quot;\ #,##0.00"/>
    <numFmt numFmtId="204" formatCode="&quot;R&quot;\ #,##0.0000"/>
    <numFmt numFmtId="205" formatCode="dd\-mmmm\-yyyy"/>
    <numFmt numFmtId="206" formatCode="0.0"/>
    <numFmt numFmtId="207" formatCode="#,##0.0"/>
    <numFmt numFmtId="208" formatCode="_ * #,##0_ ;_ * \-#,##0_ ;_ * &quot;-&quot;??_ ;_ @_ "/>
  </numFmts>
  <fonts count="89">
    <font>
      <sz val="10"/>
      <name val="Arial"/>
      <family val="0"/>
    </font>
    <font>
      <sz val="11"/>
      <color indexed="8"/>
      <name val="Calibri"/>
      <family val="2"/>
    </font>
    <font>
      <sz val="8"/>
      <name val="Arial"/>
      <family val="2"/>
    </font>
    <font>
      <sz val="9"/>
      <name val="Arial"/>
      <family val="2"/>
    </font>
    <font>
      <b/>
      <sz val="9"/>
      <name val="Arial"/>
      <family val="2"/>
    </font>
    <font>
      <b/>
      <sz val="10"/>
      <name val="Arial"/>
      <family val="2"/>
    </font>
    <font>
      <b/>
      <sz val="11"/>
      <name val="Arial"/>
      <family val="2"/>
    </font>
    <font>
      <sz val="12"/>
      <name val="Times New Roman"/>
      <family val="1"/>
    </font>
    <font>
      <b/>
      <sz val="14"/>
      <name val="Arial"/>
      <family val="2"/>
    </font>
    <font>
      <sz val="11"/>
      <name val="Arial"/>
      <family val="2"/>
    </font>
    <font>
      <b/>
      <sz val="12"/>
      <name val="Arial"/>
      <family val="2"/>
    </font>
    <font>
      <sz val="12"/>
      <name val="Arial"/>
      <family val="2"/>
    </font>
    <font>
      <sz val="26"/>
      <name val="Arial"/>
      <family val="2"/>
    </font>
    <font>
      <b/>
      <sz val="20"/>
      <name val="Arial"/>
      <family val="2"/>
    </font>
    <font>
      <b/>
      <u val="single"/>
      <sz val="16"/>
      <name val="Arial"/>
      <family val="2"/>
    </font>
    <font>
      <sz val="9"/>
      <color indexed="10"/>
      <name val="Arial"/>
      <family val="2"/>
    </font>
    <font>
      <sz val="10"/>
      <color indexed="10"/>
      <name val="Arial"/>
      <family val="2"/>
    </font>
    <font>
      <b/>
      <sz val="10"/>
      <color indexed="10"/>
      <name val="Arial"/>
      <family val="2"/>
    </font>
    <font>
      <b/>
      <sz val="10"/>
      <color indexed="17"/>
      <name val="Arial"/>
      <family val="2"/>
    </font>
    <font>
      <sz val="10"/>
      <color indexed="17"/>
      <name val="Arial"/>
      <family val="2"/>
    </font>
    <font>
      <sz val="12"/>
      <color indexed="10"/>
      <name val="Arial"/>
      <family val="2"/>
    </font>
    <font>
      <sz val="12"/>
      <color indexed="17"/>
      <name val="Arial"/>
      <family val="2"/>
    </font>
    <font>
      <sz val="12"/>
      <color indexed="12"/>
      <name val="Arial"/>
      <family val="2"/>
    </font>
    <font>
      <b/>
      <sz val="14"/>
      <color indexed="10"/>
      <name val="Arial"/>
      <family val="2"/>
    </font>
    <font>
      <b/>
      <u val="single"/>
      <sz val="14"/>
      <color indexed="10"/>
      <name val="Arial"/>
      <family val="2"/>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b/>
      <sz val="12"/>
      <color indexed="10"/>
      <name val="Arial"/>
      <family val="2"/>
    </font>
    <font>
      <i/>
      <sz val="14"/>
      <name val="Arial"/>
      <family val="2"/>
    </font>
    <font>
      <sz val="10"/>
      <name val="MS Sans Serif"/>
      <family val="2"/>
    </font>
    <font>
      <sz val="9"/>
      <name val="MS Sans Serif"/>
      <family val="2"/>
    </font>
    <font>
      <b/>
      <u val="single"/>
      <sz val="10"/>
      <name val="Arial"/>
      <family val="2"/>
    </font>
    <font>
      <sz val="14"/>
      <name val="Arial"/>
      <family val="2"/>
    </font>
    <font>
      <sz val="10"/>
      <color indexed="8"/>
      <name val="Arial"/>
      <family val="2"/>
    </font>
    <font>
      <sz val="10"/>
      <name val="Times New Roman"/>
      <family val="1"/>
    </font>
    <font>
      <b/>
      <sz val="10"/>
      <name val="Times New Roman"/>
      <family val="1"/>
    </font>
    <font>
      <b/>
      <sz val="8"/>
      <name val="Times New Roman"/>
      <family val="1"/>
    </font>
    <font>
      <sz val="8"/>
      <name val="Times New Roman"/>
      <family val="1"/>
    </font>
    <font>
      <sz val="11"/>
      <name val="Tms Rmn"/>
      <family val="0"/>
    </font>
    <font>
      <sz val="18"/>
      <name val="Arial"/>
      <family val="2"/>
    </font>
    <font>
      <i/>
      <sz val="12"/>
      <name val="Arial"/>
      <family val="2"/>
    </font>
    <font>
      <b/>
      <sz val="18"/>
      <name val="Arial"/>
      <family val="2"/>
    </font>
    <font>
      <sz val="12"/>
      <name val="Helv"/>
      <family val="0"/>
    </font>
    <font>
      <b/>
      <i/>
      <sz val="16"/>
      <name val="Helv"/>
      <family val="0"/>
    </font>
    <font>
      <sz val="8"/>
      <color indexed="10"/>
      <name val="Arial Narrow"/>
      <family val="2"/>
    </font>
    <font>
      <sz val="9.75"/>
      <name val="Arial"/>
      <family val="2"/>
    </font>
    <font>
      <b/>
      <sz val="9.75"/>
      <name val="Arial"/>
      <family val="2"/>
    </font>
    <font>
      <sz val="8"/>
      <name val="Helv"/>
      <family val="0"/>
    </font>
    <font>
      <i/>
      <sz val="10"/>
      <name val="Times New Roman"/>
      <family val="1"/>
    </font>
    <font>
      <u val="single"/>
      <sz val="10"/>
      <name val="Arial"/>
      <family val="2"/>
    </font>
    <font>
      <b/>
      <u val="single"/>
      <sz val="12"/>
      <color indexed="10"/>
      <name val="Arial"/>
      <family val="2"/>
    </font>
    <font>
      <sz val="16"/>
      <name val="Arial"/>
      <family val="2"/>
    </font>
    <font>
      <b/>
      <sz val="10"/>
      <color indexed="8"/>
      <name val="Arial"/>
      <family val="2"/>
    </font>
    <font>
      <b/>
      <sz val="12"/>
      <color indexed="60"/>
      <name val="Arial"/>
      <family val="2"/>
    </font>
    <font>
      <sz val="14"/>
      <color indexed="8"/>
      <name val="Arial"/>
      <family val="2"/>
    </font>
    <font>
      <b/>
      <sz val="12"/>
      <color indexed="9"/>
      <name val="Arial"/>
      <family val="2"/>
    </font>
    <font>
      <u val="single"/>
      <sz val="12"/>
      <color indexed="12"/>
      <name val="Arial"/>
      <family val="2"/>
    </font>
    <font>
      <i/>
      <u val="single"/>
      <sz val="14"/>
      <color indexed="10"/>
      <name val="Arial"/>
      <family val="2"/>
    </font>
    <font>
      <b/>
      <u val="single"/>
      <sz val="12"/>
      <name val="Arial"/>
      <family val="2"/>
    </font>
    <font>
      <b/>
      <sz val="14"/>
      <color indexed="8"/>
      <name val="Arial"/>
      <family val="2"/>
    </font>
    <font>
      <u val="single"/>
      <sz val="10"/>
      <color indexed="20"/>
      <name val="Arial"/>
      <family val="2"/>
    </font>
    <font>
      <u val="single"/>
      <sz val="10"/>
      <color indexed="12"/>
      <name val="Arial"/>
      <family val="2"/>
    </font>
    <font>
      <u val="single"/>
      <sz val="9"/>
      <color indexed="12"/>
      <name val="Arial"/>
      <family val="2"/>
    </font>
    <font>
      <sz val="11"/>
      <color indexed="8"/>
      <name val="Arial"/>
      <family val="2"/>
    </font>
    <font>
      <b/>
      <sz val="10"/>
      <color indexed="56"/>
      <name val="Arial"/>
      <family val="2"/>
    </font>
    <font>
      <b/>
      <sz val="12"/>
      <color indexed="56"/>
      <name val="Arial"/>
      <family val="2"/>
    </font>
    <font>
      <u val="single"/>
      <sz val="10"/>
      <color theme="11"/>
      <name val="Arial"/>
      <family val="2"/>
    </font>
    <font>
      <u val="single"/>
      <sz val="10"/>
      <color theme="10"/>
      <name val="Arial"/>
      <family val="2"/>
    </font>
    <font>
      <u val="single"/>
      <sz val="9"/>
      <color theme="10"/>
      <name val="Arial"/>
      <family val="2"/>
    </font>
    <font>
      <sz val="11"/>
      <color theme="1"/>
      <name val="Calibri"/>
      <family val="2"/>
    </font>
    <font>
      <sz val="11"/>
      <color theme="1"/>
      <name val="Arial"/>
      <family val="2"/>
    </font>
    <font>
      <b/>
      <sz val="10"/>
      <color theme="3" tint="-0.4999699890613556"/>
      <name val="Arial"/>
      <family val="2"/>
    </font>
    <font>
      <b/>
      <sz val="12"/>
      <color theme="3" tint="-0.4999699890613556"/>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56"/>
        <bgColor indexed="64"/>
      </patternFill>
    </fill>
    <fill>
      <patternFill patternType="solid">
        <fgColor rgb="FFFFFF00"/>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top style="thin"/>
      <bottom style="thin"/>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right style="thin"/>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right style="medium"/>
      <top style="thin"/>
      <bottom style="thin"/>
    </border>
    <border>
      <left/>
      <right style="medium"/>
      <top style="thin"/>
      <bottom style="medium"/>
    </border>
    <border>
      <left/>
      <right style="thin"/>
      <top/>
      <bottom style="thin"/>
    </border>
    <border>
      <left/>
      <right/>
      <top/>
      <bottom style="thin"/>
    </border>
    <border>
      <left style="medium"/>
      <right style="medium"/>
      <top style="thin"/>
      <bottom style="thin"/>
    </border>
    <border>
      <left style="medium"/>
      <right style="medium"/>
      <top/>
      <bottom style="thin"/>
    </border>
    <border>
      <left style="medium"/>
      <right style="medium"/>
      <top style="thin"/>
      <bottom/>
    </border>
    <border>
      <left style="medium"/>
      <right style="medium"/>
      <top style="medium"/>
      <bottom style="medium"/>
    </border>
    <border>
      <left style="medium"/>
      <right/>
      <top style="medium"/>
      <bottom style="medium"/>
    </border>
    <border>
      <left style="medium"/>
      <right style="medium"/>
      <top/>
      <bottom style="medium"/>
    </border>
    <border>
      <left style="medium"/>
      <right style="medium"/>
      <top/>
      <bottom/>
    </border>
    <border>
      <left style="medium"/>
      <right style="medium"/>
      <top style="medium"/>
      <bottom/>
    </border>
    <border>
      <left style="thin"/>
      <right style="medium"/>
      <top style="thin"/>
      <bottom style="thin"/>
    </border>
    <border>
      <left/>
      <right style="medium"/>
      <top style="thin"/>
      <bottom/>
    </border>
    <border>
      <left style="thin"/>
      <right style="medium"/>
      <top style="thin"/>
      <bottom/>
    </border>
    <border>
      <left/>
      <right style="medium"/>
      <top/>
      <bottom style="thin"/>
    </border>
    <border>
      <left style="thin"/>
      <right style="medium"/>
      <top/>
      <bottom style="thin"/>
    </border>
    <border>
      <left/>
      <right style="medium"/>
      <top style="medium"/>
      <bottom style="medium"/>
    </border>
    <border>
      <left style="medium"/>
      <right style="medium"/>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medium"/>
      <top/>
      <bottom style="medium"/>
    </border>
    <border>
      <left style="thin"/>
      <right/>
      <top/>
      <bottom style="medium"/>
    </border>
    <border>
      <left style="thin"/>
      <right style="medium"/>
      <top style="medium"/>
      <bottom style="thin"/>
    </border>
    <border>
      <left style="thin"/>
      <right style="thin"/>
      <top style="medium"/>
      <bottom style="thin"/>
    </border>
    <border>
      <left style="medium"/>
      <right/>
      <top style="thin"/>
      <bottom style="thin"/>
    </border>
    <border>
      <left style="medium"/>
      <right/>
      <top style="thin"/>
      <bottom style="medium"/>
    </border>
    <border>
      <left style="thin"/>
      <right style="medium"/>
      <top style="thin"/>
      <bottom style="medium"/>
    </border>
    <border>
      <left style="thin"/>
      <right style="thin"/>
      <top/>
      <bottom style="medium"/>
    </border>
    <border>
      <left style="thin"/>
      <right style="thin"/>
      <top style="thin"/>
      <bottom style="medium"/>
    </border>
    <border>
      <left style="medium"/>
      <right style="thin"/>
      <top>
        <color indexed="63"/>
      </top>
      <bottom style="thin"/>
    </border>
    <border>
      <left style="medium"/>
      <right/>
      <top/>
      <bottom style="thin"/>
    </border>
    <border>
      <left style="medium"/>
      <right style="thin"/>
      <top style="thin"/>
      <bottom style="dashed"/>
    </border>
    <border>
      <left style="thin"/>
      <right style="thin"/>
      <top style="thin"/>
      <bottom style="dashed"/>
    </border>
    <border>
      <left style="thin"/>
      <right style="thin"/>
      <top style="dashed"/>
      <bottom style="dashed"/>
    </border>
    <border>
      <left style="thin"/>
      <right/>
      <top/>
      <bottom/>
    </border>
    <border>
      <left style="thin"/>
      <right/>
      <top/>
      <bottom style="thin"/>
    </border>
    <border>
      <left style="medium"/>
      <right style="medium"/>
      <top style="thin"/>
      <bottom style="medium"/>
    </border>
    <border>
      <left style="thin"/>
      <right style="thin"/>
      <top style="thin"/>
      <bottom/>
    </border>
    <border>
      <left style="thin"/>
      <right style="thin"/>
      <top style="dashed"/>
      <bottom>
        <color indexed="63"/>
      </bottom>
    </border>
    <border>
      <left style="medium"/>
      <right style="medium"/>
      <top style="thick"/>
      <bottom style="double"/>
    </border>
    <border>
      <left style="thin"/>
      <right style="medium"/>
      <top style="thick"/>
      <bottom style="double"/>
    </border>
    <border>
      <left style="medium"/>
      <right style="thin"/>
      <top style="thick"/>
      <bottom style="double"/>
    </border>
    <border>
      <left style="thin"/>
      <right style="thin"/>
      <top style="thick"/>
      <bottom style="double"/>
    </border>
    <border>
      <left>
        <color indexed="63"/>
      </left>
      <right style="thin"/>
      <top style="thin"/>
      <bottom style="dashed"/>
    </border>
    <border>
      <left>
        <color indexed="63"/>
      </left>
      <right style="thin"/>
      <top style="thin"/>
      <bottom>
        <color indexed="63"/>
      </bottom>
    </border>
    <border>
      <left/>
      <right style="thin"/>
      <top style="thick"/>
      <bottom style="double"/>
    </border>
    <border>
      <left style="medium"/>
      <right>
        <color indexed="63"/>
      </right>
      <top style="thin"/>
      <bottom>
        <color indexed="63"/>
      </bottom>
    </border>
    <border>
      <left style="medium"/>
      <right/>
      <top style="thick"/>
      <bottom style="double"/>
    </border>
    <border>
      <left/>
      <right/>
      <top style="thin"/>
      <bottom style="medium"/>
    </border>
    <border>
      <left/>
      <right/>
      <top style="medium"/>
      <bottom style="thin"/>
    </border>
    <border>
      <left/>
      <right/>
      <top style="thin"/>
      <bottom/>
    </border>
    <border>
      <left style="thin"/>
      <right style="thin"/>
      <top style="medium"/>
      <bottom/>
    </border>
    <border>
      <left style="thin"/>
      <right style="medium"/>
      <top style="medium"/>
      <bottom/>
    </border>
  </borders>
  <cellStyleXfs count="3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49" fillId="0" borderId="0">
      <alignment vertical="top"/>
      <protection/>
    </xf>
    <xf numFmtId="0" fontId="50" fillId="0" borderId="0">
      <alignment horizontal="left" vertical="top" wrapText="1"/>
      <protection/>
    </xf>
    <xf numFmtId="0" fontId="7" fillId="0" borderId="0">
      <alignment/>
      <protection/>
    </xf>
    <xf numFmtId="0" fontId="51" fillId="0" borderId="0">
      <alignment horizontal="left" vertical="top" wrapText="1"/>
      <protection/>
    </xf>
    <xf numFmtId="0" fontId="49" fillId="0" borderId="0">
      <alignment vertical="top"/>
      <protection/>
    </xf>
    <xf numFmtId="0" fontId="49" fillId="0" borderId="0">
      <alignment vertical="top"/>
      <protection/>
    </xf>
    <xf numFmtId="0" fontId="52" fillId="0" borderId="0">
      <alignment horizontal="left" vertical="top" wrapText="1"/>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3" fillId="0" borderId="0">
      <alignment horizontal="center" wrapText="1"/>
      <protection locked="0"/>
    </xf>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43" fontId="0" fillId="0" borderId="0" applyFont="0" applyFill="0" applyBorder="0" applyAlignment="0" applyProtection="0"/>
    <xf numFmtId="188" fontId="54" fillId="0" borderId="0">
      <alignment/>
      <protection/>
    </xf>
    <xf numFmtId="188" fontId="54" fillId="0" borderId="0">
      <alignment/>
      <protection/>
    </xf>
    <xf numFmtId="188" fontId="54" fillId="0" borderId="0">
      <alignment/>
      <protection/>
    </xf>
    <xf numFmtId="188" fontId="54" fillId="0" borderId="0">
      <alignment/>
      <protection/>
    </xf>
    <xf numFmtId="188" fontId="54" fillId="0" borderId="0">
      <alignment/>
      <protection/>
    </xf>
    <xf numFmtId="188" fontId="54" fillId="0" borderId="0">
      <alignment/>
      <protection/>
    </xf>
    <xf numFmtId="188" fontId="54" fillId="0" borderId="0">
      <alignment/>
      <protection/>
    </xf>
    <xf numFmtId="188" fontId="54" fillId="0" borderId="0">
      <alignment/>
      <protection/>
    </xf>
    <xf numFmtId="177"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9" fontId="11" fillId="22"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91" fontId="0" fillId="0" borderId="0" applyFont="0" applyFill="0" applyBorder="0" applyAlignment="0" applyProtection="0"/>
    <xf numFmtId="0" fontId="11" fillId="22"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5" fillId="22" borderId="0" applyFont="0" applyFill="0" applyBorder="0" applyAlignment="0" applyProtection="0"/>
    <xf numFmtId="0" fontId="2" fillId="22" borderId="0" applyFont="0" applyFill="0" applyBorder="0" applyAlignment="0" applyProtection="0"/>
    <xf numFmtId="0" fontId="56" fillId="22" borderId="0" applyFont="0" applyFill="0" applyBorder="0" applyAlignment="0" applyProtection="0"/>
    <xf numFmtId="0" fontId="11" fillId="22" borderId="0" applyFont="0" applyFill="0" applyBorder="0" applyAlignment="0" applyProtection="0"/>
    <xf numFmtId="0" fontId="55" fillId="22" borderId="0" applyFont="0" applyFill="0" applyBorder="0" applyAlignment="0" applyProtection="0"/>
    <xf numFmtId="0" fontId="2" fillId="22" borderId="0" applyFont="0" applyFill="0" applyBorder="0" applyAlignment="0" applyProtection="0"/>
    <xf numFmtId="0" fontId="56" fillId="22" borderId="0" applyFont="0" applyFill="0" applyBorder="0" applyAlignment="0" applyProtection="0"/>
    <xf numFmtId="2" fontId="11" fillId="22" borderId="0" applyFont="0" applyFill="0" applyBorder="0" applyAlignment="0" applyProtection="0"/>
    <xf numFmtId="0" fontId="52" fillId="0" borderId="0">
      <alignment/>
      <protection/>
    </xf>
    <xf numFmtId="0" fontId="82"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10" fillId="0" borderId="4">
      <alignment horizontal="left" vertical="center"/>
      <protection/>
    </xf>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22" borderId="0" applyFont="0" applyFill="0" applyBorder="0" applyAlignment="0" applyProtection="0"/>
    <xf numFmtId="0" fontId="10" fillId="22" borderId="0" applyFont="0" applyFill="0" applyBorder="0" applyAlignment="0" applyProtection="0"/>
    <xf numFmtId="2" fontId="61" fillId="1" borderId="8">
      <alignment horizontal="left"/>
      <protection locked="0"/>
    </xf>
    <xf numFmtId="2" fontId="61" fillId="1" borderId="8">
      <alignment horizontal="left"/>
      <protection locked="0"/>
    </xf>
    <xf numFmtId="0" fontId="11" fillId="0" borderId="0">
      <alignment/>
      <protection/>
    </xf>
    <xf numFmtId="2" fontId="62" fillId="0" borderId="9">
      <alignment horizontal="center" vertical="center"/>
      <protection/>
    </xf>
    <xf numFmtId="2" fontId="62" fillId="0" borderId="9">
      <alignment horizontal="center" vertical="center"/>
      <protection/>
    </xf>
    <xf numFmtId="0" fontId="83" fillId="0" borderId="0" applyNumberFormat="0" applyFill="0" applyBorder="0" applyAlignment="0" applyProtection="0"/>
    <xf numFmtId="0" fontId="8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192" fontId="58" fillId="23" borderId="0">
      <alignment/>
      <protection/>
    </xf>
    <xf numFmtId="0" fontId="36" fillId="0" borderId="10" applyNumberFormat="0" applyFill="0" applyAlignment="0" applyProtection="0"/>
    <xf numFmtId="0" fontId="36" fillId="0" borderId="10" applyNumberFormat="0" applyFill="0" applyAlignment="0" applyProtection="0"/>
    <xf numFmtId="0" fontId="37" fillId="24" borderId="0" applyNumberFormat="0" applyBorder="0" applyAlignment="0" applyProtection="0"/>
    <xf numFmtId="0" fontId="37" fillId="24" borderId="0" applyNumberFormat="0" applyBorder="0" applyAlignment="0" applyProtection="0"/>
    <xf numFmtId="193" fontId="59"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0" fillId="25" borderId="11" applyNumberFormat="0" applyFont="0" applyAlignment="0" applyProtection="0"/>
    <xf numFmtId="0" fontId="25" fillId="0" borderId="0">
      <alignment/>
      <protection/>
    </xf>
    <xf numFmtId="194" fontId="63" fillId="0" borderId="0">
      <alignment horizontal="left"/>
      <protection/>
    </xf>
    <xf numFmtId="3" fontId="64" fillId="0" borderId="0">
      <alignment vertical="top"/>
      <protection/>
    </xf>
    <xf numFmtId="0" fontId="38" fillId="20" borderId="12" applyNumberFormat="0" applyAlignment="0" applyProtection="0"/>
    <xf numFmtId="0" fontId="38" fillId="20" borderId="12" applyNumberFormat="0" applyAlignment="0" applyProtection="0"/>
    <xf numFmtId="0" fontId="38" fillId="20" borderId="12" applyNumberFormat="0" applyAlignment="0" applyProtection="0"/>
    <xf numFmtId="0" fontId="38" fillId="20" borderId="12" applyNumberFormat="0" applyAlignment="0" applyProtection="0"/>
    <xf numFmtId="14" fontId="53" fillId="0" borderId="0">
      <alignment horizontal="center" wrapText="1"/>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5" fontId="53" fillId="0" borderId="0">
      <alignment/>
      <protection/>
    </xf>
    <xf numFmtId="3" fontId="45" fillId="1" borderId="8" applyFill="0" applyBorder="0" applyAlignment="0" applyProtection="0"/>
    <xf numFmtId="3" fontId="45" fillId="1" borderId="8" applyFill="0" applyBorder="0" applyAlignment="0" applyProtection="0"/>
    <xf numFmtId="4" fontId="0" fillId="0" borderId="0">
      <alignment/>
      <protection/>
    </xf>
    <xf numFmtId="0" fontId="7"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11" fillId="0" borderId="0">
      <alignment/>
      <protection/>
    </xf>
    <xf numFmtId="194" fontId="63" fillId="0" borderId="0">
      <alignment horizontal="left"/>
      <protection/>
    </xf>
    <xf numFmtId="0" fontId="60" fillId="0" borderId="0">
      <alignment vertical="top"/>
      <protection/>
    </xf>
    <xf numFmtId="0" fontId="51" fillId="0" borderId="14">
      <alignment/>
      <protection/>
    </xf>
    <xf numFmtId="0" fontId="41" fillId="0" borderId="0" applyNumberFormat="0" applyFill="0" applyBorder="0" applyAlignment="0" applyProtection="0"/>
    <xf numFmtId="0" fontId="41" fillId="0" borderId="0" applyNumberFormat="0" applyFill="0" applyBorder="0" applyAlignment="0" applyProtection="0"/>
  </cellStyleXfs>
  <cellXfs count="598">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1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16" fillId="0" borderId="0" xfId="0" applyFont="1" applyFill="1" applyAlignment="1">
      <alignment vertical="center"/>
    </xf>
    <xf numFmtId="0" fontId="11" fillId="0" borderId="0" xfId="0" applyFont="1" applyFill="1" applyAlignment="1">
      <alignment vertical="center"/>
    </xf>
    <xf numFmtId="0" fontId="20" fillId="0" borderId="0" xfId="0" applyFont="1" applyFill="1" applyAlignment="1">
      <alignment vertical="center"/>
    </xf>
    <xf numFmtId="10" fontId="11" fillId="0" borderId="0" xfId="0" applyNumberFormat="1" applyFont="1" applyFill="1" applyBorder="1" applyAlignment="1">
      <alignment vertical="center"/>
    </xf>
    <xf numFmtId="0" fontId="21" fillId="0" borderId="0" xfId="0" applyFont="1" applyFill="1" applyAlignment="1">
      <alignment vertical="center"/>
    </xf>
    <xf numFmtId="180" fontId="21" fillId="0" borderId="0" xfId="0" applyNumberFormat="1" applyFont="1" applyFill="1" applyBorder="1" applyAlignment="1">
      <alignment vertical="center" wrapText="1"/>
    </xf>
    <xf numFmtId="184" fontId="21" fillId="0" borderId="0" xfId="105" applyNumberFormat="1" applyFont="1" applyFill="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center"/>
    </xf>
    <xf numFmtId="0" fontId="5" fillId="0" borderId="9" xfId="0" applyFont="1" applyBorder="1" applyAlignment="1">
      <alignment vertical="center"/>
    </xf>
    <xf numFmtId="0" fontId="19" fillId="0" borderId="0" xfId="0" applyFont="1" applyFill="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horizontal="centerContinuous" vertical="center"/>
    </xf>
    <xf numFmtId="0" fontId="13" fillId="0" borderId="0" xfId="0" applyFont="1" applyBorder="1" applyAlignment="1">
      <alignment horizontal="centerContinuous" vertical="center"/>
    </xf>
    <xf numFmtId="0" fontId="14" fillId="0" borderId="0" xfId="0" applyFont="1" applyBorder="1" applyAlignment="1">
      <alignment horizontal="centerContinuous"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0" fontId="22" fillId="0" borderId="0" xfId="0" applyNumberFormat="1" applyFont="1" applyFill="1" applyBorder="1" applyAlignment="1">
      <alignment vertical="center"/>
    </xf>
    <xf numFmtId="0" fontId="22" fillId="0" borderId="0" xfId="0" applyFont="1" applyFill="1" applyAlignment="1">
      <alignment horizontal="center" vertical="center"/>
    </xf>
    <xf numFmtId="0" fontId="20" fillId="0" borderId="0" xfId="0" applyNumberFormat="1" applyFont="1" applyFill="1" applyAlignment="1">
      <alignment vertical="center"/>
    </xf>
    <xf numFmtId="39" fontId="20" fillId="0" borderId="0" xfId="0" applyNumberFormat="1" applyFont="1" applyFill="1" applyAlignment="1">
      <alignment vertical="center"/>
    </xf>
    <xf numFmtId="39" fontId="20"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0" fillId="0" borderId="0" xfId="0" applyAlignment="1">
      <alignment vertical="center" wrapText="1" shrinkToFit="1"/>
    </xf>
    <xf numFmtId="14" fontId="23" fillId="4"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23" xfId="0" applyFont="1" applyFill="1" applyBorder="1" applyAlignment="1">
      <alignment horizontal="left" vertical="center"/>
    </xf>
    <xf numFmtId="0" fontId="10" fillId="0" borderId="0" xfId="0" applyFont="1" applyFill="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wrapText="1"/>
    </xf>
    <xf numFmtId="0" fontId="10" fillId="0" borderId="0" xfId="0" applyFont="1" applyBorder="1" applyAlignment="1">
      <alignment vertical="top"/>
    </xf>
    <xf numFmtId="0" fontId="5" fillId="0" borderId="0" xfId="0" applyFont="1" applyAlignment="1" quotePrefix="1">
      <alignment horizontal="center" vertical="center" wrapText="1"/>
    </xf>
    <xf numFmtId="0" fontId="5" fillId="0" borderId="0" xfId="0" applyFont="1" applyBorder="1" applyAlignment="1">
      <alignment vertical="center"/>
    </xf>
    <xf numFmtId="0" fontId="17" fillId="0" borderId="0" xfId="0" applyFont="1" applyBorder="1" applyAlignment="1">
      <alignment horizontal="justify" vertical="center"/>
    </xf>
    <xf numFmtId="0" fontId="5" fillId="0" borderId="9" xfId="0" applyFont="1" applyBorder="1" applyAlignment="1" quotePrefix="1">
      <alignment horizontal="left" vertical="center"/>
    </xf>
    <xf numFmtId="0" fontId="15" fillId="4" borderId="9" xfId="0" applyFont="1" applyFill="1" applyBorder="1" applyAlignment="1">
      <alignment vertical="center"/>
    </xf>
    <xf numFmtId="0" fontId="15" fillId="4" borderId="25" xfId="0" applyFont="1" applyFill="1" applyBorder="1" applyAlignment="1">
      <alignment vertical="center"/>
    </xf>
    <xf numFmtId="181" fontId="15" fillId="4" borderId="25" xfId="0" applyNumberFormat="1" applyFont="1" applyFill="1" applyBorder="1" applyAlignment="1">
      <alignment vertical="center"/>
    </xf>
    <xf numFmtId="0" fontId="16" fillId="4" borderId="15" xfId="0" applyFont="1" applyFill="1" applyBorder="1" applyAlignment="1">
      <alignment vertical="center"/>
    </xf>
    <xf numFmtId="0" fontId="16" fillId="4" borderId="9" xfId="0" applyFont="1" applyFill="1" applyBorder="1" applyAlignment="1">
      <alignment vertical="center"/>
    </xf>
    <xf numFmtId="181" fontId="16" fillId="4" borderId="9" xfId="0" applyNumberFormat="1" applyFont="1" applyFill="1" applyBorder="1" applyAlignment="1">
      <alignment vertical="center"/>
    </xf>
    <xf numFmtId="0" fontId="16" fillId="0" borderId="0" xfId="0" applyFont="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15" fillId="4" borderId="9" xfId="0" applyFont="1" applyFill="1" applyBorder="1" applyAlignment="1">
      <alignment vertical="center"/>
    </xf>
    <xf numFmtId="0" fontId="15" fillId="4" borderId="25" xfId="0" applyFont="1" applyFill="1" applyBorder="1" applyAlignment="1">
      <alignment vertical="center"/>
    </xf>
    <xf numFmtId="181" fontId="15" fillId="4" borderId="25" xfId="0" applyNumberFormat="1" applyFont="1" applyFill="1" applyBorder="1" applyAlignment="1">
      <alignment vertical="center"/>
    </xf>
    <xf numFmtId="0" fontId="16" fillId="4" borderId="9" xfId="0" applyFont="1" applyFill="1" applyBorder="1" applyAlignment="1">
      <alignment horizontal="center" vertical="center"/>
    </xf>
    <xf numFmtId="0" fontId="16" fillId="4" borderId="9" xfId="0" applyFont="1" applyFill="1" applyBorder="1" applyAlignment="1">
      <alignment vertical="center"/>
    </xf>
    <xf numFmtId="0" fontId="15" fillId="4" borderId="25"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vertical="center"/>
    </xf>
    <xf numFmtId="0" fontId="19" fillId="0" borderId="0" xfId="0" applyFont="1" applyFill="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11" fillId="0" borderId="0" xfId="0" applyFont="1" applyFill="1" applyAlignment="1">
      <alignment vertical="top"/>
    </xf>
    <xf numFmtId="0" fontId="10" fillId="0" borderId="0" xfId="0" applyFont="1" applyFill="1" applyAlignment="1">
      <alignment horizontal="left" vertical="top"/>
    </xf>
    <xf numFmtId="0" fontId="8" fillId="0" borderId="0" xfId="0" applyFont="1" applyAlignment="1">
      <alignment vertical="top"/>
    </xf>
    <xf numFmtId="0" fontId="0" fillId="0" borderId="0" xfId="0" applyAlignment="1">
      <alignment vertical="top"/>
    </xf>
    <xf numFmtId="0" fontId="0" fillId="0" borderId="0" xfId="0" applyAlignment="1">
      <alignment vertical="top" wrapText="1" shrinkToFit="1"/>
    </xf>
    <xf numFmtId="0" fontId="0" fillId="0" borderId="0" xfId="0" applyFill="1" applyAlignment="1">
      <alignment horizontal="left" vertical="top"/>
    </xf>
    <xf numFmtId="0" fontId="11" fillId="0" borderId="0" xfId="0" applyFont="1" applyAlignment="1">
      <alignment vertical="top"/>
    </xf>
    <xf numFmtId="0" fontId="0" fillId="0" borderId="0" xfId="0" applyAlignment="1">
      <alignment horizontal="center" vertical="top" wrapText="1"/>
    </xf>
    <xf numFmtId="0" fontId="11" fillId="0" borderId="0" xfId="0" applyFont="1" applyAlignment="1">
      <alignment horizontal="center" vertical="top" wrapText="1"/>
    </xf>
    <xf numFmtId="0" fontId="0" fillId="0" borderId="0" xfId="0" applyFill="1" applyAlignment="1">
      <alignment vertical="top"/>
    </xf>
    <xf numFmtId="0" fontId="11" fillId="0" borderId="0" xfId="0" applyFont="1" applyFill="1" applyAlignment="1">
      <alignment horizontal="left" vertical="top"/>
    </xf>
    <xf numFmtId="0" fontId="11" fillId="0" borderId="0" xfId="0" applyFont="1" applyAlignment="1">
      <alignment vertical="top" wrapText="1" shrinkToFit="1"/>
    </xf>
    <xf numFmtId="0" fontId="0" fillId="0" borderId="0" xfId="0" applyFont="1" applyFill="1" applyAlignment="1">
      <alignment horizontal="left" vertical="top"/>
    </xf>
    <xf numFmtId="0" fontId="10" fillId="0" borderId="0" xfId="0" applyFont="1" applyAlignment="1">
      <alignment horizontal="center" vertical="top"/>
    </xf>
    <xf numFmtId="0" fontId="8" fillId="0" borderId="0" xfId="0" applyFont="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top"/>
    </xf>
    <xf numFmtId="0" fontId="10" fillId="0" borderId="0" xfId="0" applyFont="1" applyAlignment="1">
      <alignment horizontal="justify" vertical="top"/>
    </xf>
    <xf numFmtId="0" fontId="0" fillId="0" borderId="0" xfId="0" applyFont="1" applyAlignment="1">
      <alignment horizontal="left" vertical="top"/>
    </xf>
    <xf numFmtId="0" fontId="0" fillId="0" borderId="0" xfId="0" applyFont="1" applyBorder="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horizontal="center" vertical="center"/>
    </xf>
    <xf numFmtId="0" fontId="6" fillId="0" borderId="0" xfId="0" applyFont="1" applyAlignment="1">
      <alignment vertical="center"/>
    </xf>
    <xf numFmtId="0" fontId="11" fillId="0" borderId="0" xfId="0"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quotePrefix="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4" fillId="21" borderId="9" xfId="0" applyFont="1" applyFill="1" applyBorder="1" applyAlignment="1" quotePrefix="1">
      <alignment horizontal="center" vertical="center" wrapText="1"/>
    </xf>
    <xf numFmtId="0" fontId="4" fillId="21" borderId="9" xfId="0" applyFont="1" applyFill="1" applyBorder="1" applyAlignment="1">
      <alignment horizontal="center" vertical="center" wrapText="1"/>
    </xf>
    <xf numFmtId="0" fontId="4" fillId="21" borderId="25" xfId="0" applyFont="1" applyFill="1" applyBorder="1" applyAlignment="1" quotePrefix="1">
      <alignment horizontal="center" vertical="center" wrapText="1"/>
    </xf>
    <xf numFmtId="185" fontId="16" fillId="21" borderId="15" xfId="0" applyNumberFormat="1" applyFont="1" applyFill="1" applyBorder="1" applyAlignment="1">
      <alignment horizontal="center" vertical="center"/>
    </xf>
    <xf numFmtId="17" fontId="5" fillId="21" borderId="9" xfId="0" applyNumberFormat="1" applyFont="1" applyFill="1" applyBorder="1" applyAlignment="1">
      <alignment horizontal="center" vertical="center"/>
    </xf>
    <xf numFmtId="0" fontId="10" fillId="26" borderId="0" xfId="0" applyFont="1" applyFill="1" applyAlignment="1">
      <alignment horizontal="left" vertical="center"/>
    </xf>
    <xf numFmtId="0" fontId="23" fillId="4" borderId="0" xfId="0" applyFont="1" applyFill="1" applyBorder="1" applyAlignment="1">
      <alignment vertical="center"/>
    </xf>
    <xf numFmtId="0" fontId="23" fillId="0" borderId="0" xfId="0" applyFont="1" applyFill="1" applyBorder="1" applyAlignment="1">
      <alignment vertical="center"/>
    </xf>
    <xf numFmtId="183" fontId="24" fillId="4" borderId="0" xfId="0" applyNumberFormat="1" applyFont="1" applyFill="1" applyBorder="1" applyAlignment="1">
      <alignment horizontal="left" vertical="center"/>
    </xf>
    <xf numFmtId="0" fontId="14" fillId="0" borderId="0" xfId="0" applyFont="1" applyBorder="1" applyAlignment="1">
      <alignment vertical="center"/>
    </xf>
    <xf numFmtId="0" fontId="0" fillId="0" borderId="0" xfId="0" applyFont="1" applyAlignment="1">
      <alignment/>
    </xf>
    <xf numFmtId="0" fontId="6" fillId="0" borderId="0" xfId="0" applyFont="1" applyAlignment="1">
      <alignment/>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0" xfId="0" applyBorder="1" applyAlignment="1">
      <alignment/>
    </xf>
    <xf numFmtId="0" fontId="0" fillId="0" borderId="0" xfId="0" applyBorder="1" applyAlignment="1" quotePrefix="1">
      <alignment horizontal="left"/>
    </xf>
    <xf numFmtId="0" fontId="0" fillId="0" borderId="20" xfId="0" applyBorder="1" applyAlignment="1">
      <alignment/>
    </xf>
    <xf numFmtId="0" fontId="0" fillId="0" borderId="0" xfId="0" applyBorder="1" applyAlignment="1" applyProtection="1">
      <alignment/>
      <protection/>
    </xf>
    <xf numFmtId="0" fontId="0" fillId="0" borderId="0" xfId="0" applyBorder="1" applyAlignment="1" applyProtection="1">
      <alignment/>
      <protection locked="0"/>
    </xf>
    <xf numFmtId="0" fontId="0" fillId="0" borderId="3" xfId="0" applyBorder="1" applyAlignment="1">
      <alignment/>
    </xf>
    <xf numFmtId="0" fontId="0" fillId="0" borderId="22" xfId="0" applyBorder="1" applyAlignment="1">
      <alignment/>
    </xf>
    <xf numFmtId="0" fontId="0" fillId="4" borderId="28" xfId="0" applyFont="1" applyFill="1" applyBorder="1" applyAlignment="1">
      <alignment/>
    </xf>
    <xf numFmtId="0" fontId="0" fillId="4" borderId="15" xfId="0" applyFont="1" applyFill="1" applyBorder="1" applyAlignment="1">
      <alignment/>
    </xf>
    <xf numFmtId="2" fontId="4" fillId="21" borderId="9" xfId="0" applyNumberFormat="1" applyFont="1" applyFill="1" applyBorder="1" applyAlignment="1" quotePrefix="1">
      <alignment horizontal="center" vertical="center" wrapText="1"/>
    </xf>
    <xf numFmtId="0" fontId="0" fillId="0" borderId="0" xfId="0"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29" xfId="0" applyFont="1" applyBorder="1" applyAlignment="1" applyProtection="1" quotePrefix="1">
      <alignment horizontal="left"/>
      <protection/>
    </xf>
    <xf numFmtId="0" fontId="5" fillId="0" borderId="0" xfId="0" applyFont="1" applyBorder="1" applyAlignment="1">
      <alignment horizontal="left" vertical="center"/>
    </xf>
    <xf numFmtId="0" fontId="17" fillId="0" borderId="0" xfId="0" applyFont="1" applyFill="1" applyBorder="1" applyAlignment="1">
      <alignment horizontal="justify" vertical="center"/>
    </xf>
    <xf numFmtId="0" fontId="11" fillId="0" borderId="0" xfId="0" applyFont="1" applyFill="1" applyBorder="1" applyAlignment="1">
      <alignment horizontal="left" wrapText="1"/>
    </xf>
    <xf numFmtId="0" fontId="0" fillId="0" borderId="30" xfId="0" applyBorder="1" applyAlignment="1">
      <alignment horizontal="center"/>
    </xf>
    <xf numFmtId="0" fontId="5" fillId="0" borderId="0" xfId="0" applyFont="1" applyFill="1" applyAlignment="1">
      <alignment vertical="top"/>
    </xf>
    <xf numFmtId="0" fontId="0" fillId="21" borderId="0" xfId="0" applyFill="1"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xf>
    <xf numFmtId="0" fontId="0" fillId="0" borderId="20" xfId="0" applyBorder="1" applyAlignment="1" applyProtection="1">
      <alignment/>
      <protection locked="0"/>
    </xf>
    <xf numFmtId="0" fontId="45" fillId="21" borderId="17" xfId="0" applyFont="1" applyFill="1" applyBorder="1" applyAlignment="1">
      <alignment/>
    </xf>
    <xf numFmtId="0" fontId="46" fillId="21" borderId="17" xfId="0" applyFont="1" applyFill="1" applyBorder="1" applyAlignment="1" quotePrefix="1">
      <alignment horizontal="left"/>
    </xf>
    <xf numFmtId="0" fontId="46" fillId="21" borderId="18" xfId="0" applyFont="1" applyFill="1" applyBorder="1" applyAlignment="1">
      <alignment/>
    </xf>
    <xf numFmtId="0" fontId="46" fillId="21" borderId="17" xfId="0" applyFont="1" applyFill="1" applyBorder="1" applyAlignment="1">
      <alignment/>
    </xf>
    <xf numFmtId="0" fontId="45" fillId="21" borderId="0" xfId="0" applyFont="1" applyFill="1" applyBorder="1" applyAlignment="1">
      <alignment/>
    </xf>
    <xf numFmtId="0" fontId="0" fillId="21" borderId="0" xfId="0" applyFill="1" applyBorder="1" applyAlignment="1" quotePrefix="1">
      <alignment horizontal="left"/>
    </xf>
    <xf numFmtId="0" fontId="0" fillId="21" borderId="20" xfId="0" applyFill="1" applyBorder="1" applyAlignment="1">
      <alignment/>
    </xf>
    <xf numFmtId="0" fontId="45" fillId="21" borderId="23" xfId="0" applyFont="1" applyFill="1" applyBorder="1" applyAlignment="1">
      <alignment/>
    </xf>
    <xf numFmtId="0" fontId="0" fillId="21" borderId="23" xfId="0" applyFill="1" applyBorder="1" applyAlignment="1">
      <alignment/>
    </xf>
    <xf numFmtId="0" fontId="0" fillId="21" borderId="22" xfId="0" applyFill="1" applyBorder="1" applyAlignment="1">
      <alignment/>
    </xf>
    <xf numFmtId="0" fontId="0" fillId="0" borderId="35" xfId="0" applyBorder="1" applyAlignment="1">
      <alignment horizontal="center"/>
    </xf>
    <xf numFmtId="0" fontId="0" fillId="0" borderId="31" xfId="0" applyFont="1" applyBorder="1" applyAlignment="1">
      <alignment horizontal="center"/>
    </xf>
    <xf numFmtId="0" fontId="0" fillId="0" borderId="36" xfId="0" applyBorder="1" applyAlignment="1">
      <alignment horizontal="center"/>
    </xf>
    <xf numFmtId="0" fontId="0" fillId="0" borderId="0" xfId="0" applyFont="1" applyBorder="1" applyAlignment="1" applyProtection="1" quotePrefix="1">
      <alignment horizontal="left"/>
      <protection locked="0"/>
    </xf>
    <xf numFmtId="0" fontId="0" fillId="0" borderId="0" xfId="0" applyFont="1" applyBorder="1" applyAlignment="1" applyProtection="1">
      <alignment/>
      <protection locked="0"/>
    </xf>
    <xf numFmtId="0" fontId="0" fillId="0" borderId="0" xfId="0" applyBorder="1" applyAlignment="1">
      <alignment horizontal="center"/>
    </xf>
    <xf numFmtId="0" fontId="0" fillId="20" borderId="33" xfId="0" applyFill="1" applyBorder="1" applyAlignment="1">
      <alignment horizontal="center"/>
    </xf>
    <xf numFmtId="0" fontId="0" fillId="20" borderId="3" xfId="0" applyFill="1" applyBorder="1" applyAlignment="1">
      <alignment/>
    </xf>
    <xf numFmtId="0" fontId="0" fillId="20" borderId="34" xfId="0" applyFill="1" applyBorder="1" applyAlignment="1">
      <alignment/>
    </xf>
    <xf numFmtId="0" fontId="0" fillId="20" borderId="35" xfId="0" applyFill="1" applyBorder="1" applyAlignment="1">
      <alignment horizontal="center"/>
    </xf>
    <xf numFmtId="0" fontId="0" fillId="20" borderId="23" xfId="0" applyFill="1" applyBorder="1" applyAlignment="1">
      <alignment/>
    </xf>
    <xf numFmtId="0" fontId="0" fillId="20" borderId="22" xfId="0" applyFill="1" applyBorder="1" applyAlignment="1">
      <alignment/>
    </xf>
    <xf numFmtId="0" fontId="0" fillId="20" borderId="3" xfId="0" applyFill="1" applyBorder="1" applyAlignment="1" quotePrefix="1">
      <alignment horizontal="left"/>
    </xf>
    <xf numFmtId="0" fontId="0" fillId="20" borderId="23" xfId="0" applyFill="1" applyBorder="1" applyAlignment="1" quotePrefix="1">
      <alignment horizontal="left"/>
    </xf>
    <xf numFmtId="0" fontId="0" fillId="20" borderId="23" xfId="0" applyFont="1" applyFill="1" applyBorder="1" applyAlignment="1" quotePrefix="1">
      <alignment horizontal="left"/>
    </xf>
    <xf numFmtId="0" fontId="0" fillId="20" borderId="3" xfId="0" applyFont="1" applyFill="1" applyBorder="1" applyAlignment="1" quotePrefix="1">
      <alignment horizontal="left"/>
    </xf>
    <xf numFmtId="0" fontId="0" fillId="21" borderId="31" xfId="0" applyFill="1" applyBorder="1" applyAlignment="1">
      <alignment horizontal="center"/>
    </xf>
    <xf numFmtId="0" fontId="0" fillId="21" borderId="30" xfId="0" applyFont="1" applyFill="1" applyBorder="1" applyAlignment="1">
      <alignment horizontal="center"/>
    </xf>
    <xf numFmtId="0" fontId="5" fillId="21" borderId="0" xfId="0" applyFont="1" applyFill="1" applyBorder="1" applyAlignment="1">
      <alignment/>
    </xf>
    <xf numFmtId="0" fontId="0" fillId="21" borderId="18" xfId="0" applyFill="1" applyBorder="1" applyAlignment="1">
      <alignment/>
    </xf>
    <xf numFmtId="0" fontId="45" fillId="21" borderId="0" xfId="0" applyFont="1" applyFill="1" applyBorder="1" applyAlignment="1">
      <alignment vertical="top"/>
    </xf>
    <xf numFmtId="0" fontId="47" fillId="0" borderId="0" xfId="0" applyFont="1" applyBorder="1" applyAlignment="1">
      <alignment/>
    </xf>
    <xf numFmtId="0" fontId="0" fillId="21" borderId="22" xfId="0" applyFill="1" applyBorder="1" applyAlignment="1">
      <alignment horizontal="center"/>
    </xf>
    <xf numFmtId="0" fontId="5" fillId="21" borderId="0" xfId="0" applyFont="1" applyFill="1" applyBorder="1" applyAlignment="1">
      <alignment/>
    </xf>
    <xf numFmtId="0" fontId="0" fillId="21" borderId="20" xfId="0" applyFill="1" applyBorder="1" applyAlignment="1" applyProtection="1">
      <alignment/>
      <protection locked="0"/>
    </xf>
    <xf numFmtId="0" fontId="0" fillId="20" borderId="4" xfId="0" applyFill="1" applyBorder="1" applyAlignment="1">
      <alignment/>
    </xf>
    <xf numFmtId="0" fontId="5" fillId="20" borderId="4" xfId="0" applyFont="1" applyFill="1" applyBorder="1" applyAlignment="1">
      <alignment horizontal="left"/>
    </xf>
    <xf numFmtId="0" fontId="0" fillId="21" borderId="18" xfId="0" applyFill="1" applyBorder="1" applyAlignment="1">
      <alignment horizontal="center"/>
    </xf>
    <xf numFmtId="0" fontId="0" fillId="21" borderId="20" xfId="0" applyFill="1" applyBorder="1" applyAlignment="1">
      <alignment horizontal="center"/>
    </xf>
    <xf numFmtId="0" fontId="5" fillId="20" borderId="3" xfId="0" applyFont="1" applyFill="1" applyBorder="1" applyAlignment="1" quotePrefix="1">
      <alignment horizontal="left"/>
    </xf>
    <xf numFmtId="0" fontId="0" fillId="20" borderId="3" xfId="0" applyFont="1" applyFill="1" applyBorder="1" applyAlignment="1">
      <alignment horizontal="left"/>
    </xf>
    <xf numFmtId="0" fontId="3" fillId="20" borderId="18" xfId="0" applyFont="1" applyFill="1" applyBorder="1" applyAlignment="1" quotePrefix="1">
      <alignment horizontal="left"/>
    </xf>
    <xf numFmtId="0" fontId="0" fillId="20" borderId="17" xfId="0" applyFill="1" applyBorder="1" applyAlignment="1" quotePrefix="1">
      <alignment horizontal="left"/>
    </xf>
    <xf numFmtId="0" fontId="0" fillId="20" borderId="37" xfId="0" applyFill="1" applyBorder="1" applyAlignment="1">
      <alignment horizontal="center"/>
    </xf>
    <xf numFmtId="0" fontId="5" fillId="20" borderId="17" xfId="0" applyFont="1" applyFill="1" applyBorder="1" applyAlignment="1" quotePrefix="1">
      <alignment horizontal="left"/>
    </xf>
    <xf numFmtId="0" fontId="0" fillId="20" borderId="17" xfId="0" applyFill="1" applyBorder="1" applyAlignment="1">
      <alignment/>
    </xf>
    <xf numFmtId="0" fontId="5" fillId="21" borderId="0" xfId="0" applyFont="1" applyFill="1" applyBorder="1" applyAlignment="1">
      <alignment horizontal="left"/>
    </xf>
    <xf numFmtId="0" fontId="5" fillId="21" borderId="0" xfId="0" applyFont="1" applyFill="1" applyBorder="1" applyAlignment="1" quotePrefix="1">
      <alignment horizontal="left"/>
    </xf>
    <xf numFmtId="179" fontId="11" fillId="0" borderId="0" xfId="0" applyNumberFormat="1" applyFont="1" applyFill="1" applyAlignment="1">
      <alignment vertical="center"/>
    </xf>
    <xf numFmtId="179" fontId="0" fillId="0" borderId="0" xfId="197" applyNumberFormat="1" applyFont="1" applyAlignment="1">
      <alignment horizontal="center" vertical="center"/>
      <protection/>
    </xf>
    <xf numFmtId="179" fontId="3" fillId="0" borderId="0" xfId="197" applyNumberFormat="1" applyFont="1" applyFill="1" applyAlignment="1">
      <alignment vertical="center"/>
      <protection/>
    </xf>
    <xf numFmtId="179" fontId="2" fillId="0" borderId="0" xfId="197" applyNumberFormat="1" applyFont="1" applyFill="1" applyAlignment="1">
      <alignment vertical="center"/>
      <protection/>
    </xf>
    <xf numFmtId="179" fontId="0" fillId="0" borderId="0" xfId="0" applyNumberFormat="1" applyFont="1" applyFill="1" applyAlignment="1">
      <alignment vertical="center"/>
    </xf>
    <xf numFmtId="179" fontId="0" fillId="0" borderId="0" xfId="197" applyNumberFormat="1" applyFont="1" applyFill="1" applyAlignment="1">
      <alignment horizontal="center" vertical="center"/>
      <protection/>
    </xf>
    <xf numFmtId="179" fontId="0" fillId="21" borderId="26" xfId="0" applyNumberFormat="1" applyFill="1" applyBorder="1" applyAlignment="1">
      <alignment/>
    </xf>
    <xf numFmtId="179" fontId="0" fillId="21" borderId="26" xfId="0" applyNumberFormat="1" applyFill="1" applyBorder="1" applyAlignment="1" applyProtection="1">
      <alignment/>
      <protection locked="0"/>
    </xf>
    <xf numFmtId="179" fontId="0" fillId="4" borderId="26" xfId="0" applyNumberFormat="1" applyFill="1" applyBorder="1" applyAlignment="1" applyProtection="1">
      <alignment/>
      <protection locked="0"/>
    </xf>
    <xf numFmtId="179" fontId="0" fillId="4" borderId="38" xfId="0" applyNumberFormat="1" applyFill="1" applyBorder="1" applyAlignment="1" applyProtection="1">
      <alignment/>
      <protection locked="0"/>
    </xf>
    <xf numFmtId="179" fontId="0" fillId="4" borderId="26" xfId="0" applyNumberFormat="1" applyFill="1" applyBorder="1" applyAlignment="1">
      <alignment/>
    </xf>
    <xf numFmtId="179" fontId="0" fillId="4" borderId="38" xfId="0" applyNumberFormat="1" applyFill="1" applyBorder="1" applyAlignment="1">
      <alignment/>
    </xf>
    <xf numFmtId="179" fontId="0" fillId="4" borderId="39" xfId="0" applyNumberFormat="1" applyFill="1" applyBorder="1" applyAlignment="1" applyProtection="1">
      <alignment/>
      <protection locked="0"/>
    </xf>
    <xf numFmtId="179" fontId="0" fillId="4" borderId="40" xfId="0" applyNumberFormat="1" applyFill="1" applyBorder="1" applyAlignment="1" applyProtection="1">
      <alignment/>
      <protection locked="0"/>
    </xf>
    <xf numFmtId="179" fontId="0" fillId="4" borderId="39" xfId="0" applyNumberFormat="1" applyFill="1" applyBorder="1" applyAlignment="1">
      <alignment/>
    </xf>
    <xf numFmtId="179" fontId="0" fillId="26" borderId="33" xfId="0" applyNumberFormat="1" applyFill="1" applyBorder="1" applyAlignment="1" applyProtection="1">
      <alignment/>
      <protection locked="0"/>
    </xf>
    <xf numFmtId="179" fontId="0" fillId="4" borderId="41" xfId="0" applyNumberFormat="1" applyFill="1" applyBorder="1" applyAlignment="1" applyProtection="1">
      <alignment/>
      <protection locked="0"/>
    </xf>
    <xf numFmtId="179" fontId="0" fillId="4" borderId="41" xfId="0" applyNumberFormat="1" applyFill="1" applyBorder="1" applyAlignment="1">
      <alignment/>
    </xf>
    <xf numFmtId="179" fontId="0" fillId="26" borderId="33" xfId="0" applyNumberFormat="1" applyFill="1" applyBorder="1" applyAlignment="1">
      <alignment/>
    </xf>
    <xf numFmtId="179" fontId="0" fillId="4" borderId="40" xfId="0" applyNumberFormat="1" applyFill="1" applyBorder="1" applyAlignment="1">
      <alignment/>
    </xf>
    <xf numFmtId="179" fontId="0" fillId="26" borderId="35" xfId="0" applyNumberFormat="1" applyFill="1" applyBorder="1" applyAlignment="1" applyProtection="1">
      <alignment/>
      <protection locked="0"/>
    </xf>
    <xf numFmtId="179" fontId="0" fillId="21" borderId="41" xfId="0" applyNumberFormat="1" applyFill="1" applyBorder="1" applyAlignment="1" applyProtection="1">
      <alignment/>
      <protection locked="0"/>
    </xf>
    <xf numFmtId="179" fontId="0" fillId="21" borderId="42" xfId="0" applyNumberFormat="1" applyFill="1" applyBorder="1" applyAlignment="1" applyProtection="1">
      <alignment/>
      <protection locked="0"/>
    </xf>
    <xf numFmtId="179" fontId="0" fillId="21" borderId="41" xfId="0" applyNumberFormat="1" applyFill="1" applyBorder="1" applyAlignment="1">
      <alignment/>
    </xf>
    <xf numFmtId="179" fontId="0" fillId="26" borderId="35" xfId="0" applyNumberFormat="1" applyFill="1" applyBorder="1" applyAlignment="1">
      <alignment/>
    </xf>
    <xf numFmtId="179" fontId="0" fillId="4" borderId="21" xfId="0" applyNumberFormat="1" applyFill="1" applyBorder="1" applyAlignment="1">
      <alignment/>
    </xf>
    <xf numFmtId="179" fontId="0" fillId="26" borderId="43" xfId="0" applyNumberFormat="1" applyFill="1" applyBorder="1" applyAlignment="1">
      <alignment/>
    </xf>
    <xf numFmtId="179" fontId="0" fillId="0" borderId="0" xfId="0" applyNumberFormat="1" applyBorder="1" applyAlignment="1">
      <alignment/>
    </xf>
    <xf numFmtId="179" fontId="0" fillId="21" borderId="42" xfId="0" applyNumberFormat="1" applyFill="1" applyBorder="1" applyAlignment="1">
      <alignment/>
    </xf>
    <xf numFmtId="179" fontId="0" fillId="26" borderId="37" xfId="0" applyNumberFormat="1" applyFill="1" applyBorder="1" applyAlignment="1">
      <alignment/>
    </xf>
    <xf numFmtId="179" fontId="0" fillId="0" borderId="0" xfId="0" applyNumberFormat="1" applyAlignment="1">
      <alignment/>
    </xf>
    <xf numFmtId="1" fontId="9" fillId="0" borderId="0" xfId="0" applyNumberFormat="1" applyFont="1" applyFill="1" applyBorder="1" applyAlignment="1">
      <alignment horizontal="left" vertical="center"/>
    </xf>
    <xf numFmtId="1" fontId="8" fillId="0" borderId="0" xfId="0" applyNumberFormat="1" applyFont="1" applyFill="1" applyAlignment="1">
      <alignment horizontal="left" vertical="center"/>
    </xf>
    <xf numFmtId="1" fontId="8" fillId="0" borderId="0" xfId="0" applyNumberFormat="1" applyFont="1" applyFill="1" applyAlignment="1">
      <alignment horizontal="left" vertical="top"/>
    </xf>
    <xf numFmtId="0" fontId="0" fillId="21" borderId="37" xfId="0" applyFill="1" applyBorder="1" applyAlignment="1">
      <alignment horizontal="left"/>
    </xf>
    <xf numFmtId="0" fontId="0" fillId="21" borderId="36" xfId="0" applyFill="1" applyBorder="1" applyAlignment="1">
      <alignment horizontal="left"/>
    </xf>
    <xf numFmtId="0" fontId="0" fillId="21" borderId="35" xfId="0" applyFill="1" applyBorder="1" applyAlignment="1">
      <alignment horizontal="left"/>
    </xf>
    <xf numFmtId="0" fontId="0" fillId="21" borderId="31" xfId="0" applyFill="1" applyBorder="1" applyAlignment="1">
      <alignment horizontal="left"/>
    </xf>
    <xf numFmtId="0" fontId="0" fillId="0" borderId="0" xfId="0" applyAlignment="1">
      <alignment horizontal="left"/>
    </xf>
    <xf numFmtId="0" fontId="0" fillId="21" borderId="36" xfId="0" applyFill="1" applyBorder="1" applyAlignment="1">
      <alignment/>
    </xf>
    <xf numFmtId="0" fontId="0" fillId="21" borderId="35" xfId="0" applyFill="1" applyBorder="1" applyAlignment="1">
      <alignment/>
    </xf>
    <xf numFmtId="179" fontId="0" fillId="21" borderId="0" xfId="0" applyNumberFormat="1" applyFill="1" applyBorder="1" applyAlignment="1" applyProtection="1">
      <alignment/>
      <protection locked="0"/>
    </xf>
    <xf numFmtId="179" fontId="0" fillId="21" borderId="23" xfId="0" applyNumberFormat="1" applyFill="1" applyBorder="1" applyAlignment="1" applyProtection="1">
      <alignment/>
      <protection locked="0"/>
    </xf>
    <xf numFmtId="0" fontId="16" fillId="0" borderId="0" xfId="0" applyFont="1" applyBorder="1" applyAlignment="1">
      <alignment/>
    </xf>
    <xf numFmtId="179" fontId="0" fillId="0" borderId="0" xfId="0" applyNumberFormat="1" applyFill="1" applyBorder="1" applyAlignment="1">
      <alignment/>
    </xf>
    <xf numFmtId="0" fontId="8" fillId="0" borderId="0" xfId="0" applyFont="1" applyAlignment="1">
      <alignment vertical="center" wrapText="1"/>
    </xf>
    <xf numFmtId="14" fontId="23" fillId="0" borderId="0" xfId="0" applyNumberFormat="1" applyFont="1" applyFill="1" applyBorder="1" applyAlignment="1">
      <alignment horizontal="left" vertical="center"/>
    </xf>
    <xf numFmtId="0" fontId="10" fillId="21" borderId="43" xfId="0" applyFont="1" applyFill="1" applyBorder="1" applyAlignment="1">
      <alignment horizontal="center" vertical="center" wrapText="1"/>
    </xf>
    <xf numFmtId="0" fontId="10" fillId="21" borderId="3" xfId="0" applyFont="1" applyFill="1" applyBorder="1" applyAlignment="1">
      <alignment vertical="center"/>
    </xf>
    <xf numFmtId="0" fontId="10" fillId="21" borderId="43" xfId="0" applyFont="1" applyFill="1" applyBorder="1" applyAlignment="1">
      <alignment vertical="center"/>
    </xf>
    <xf numFmtId="0" fontId="10" fillId="0" borderId="0" xfId="0" applyFont="1" applyFill="1" applyBorder="1" applyAlignment="1">
      <alignment vertical="center" wrapText="1"/>
    </xf>
    <xf numFmtId="179" fontId="0" fillId="21" borderId="35" xfId="0" applyNumberFormat="1" applyFill="1" applyBorder="1" applyAlignment="1" applyProtection="1">
      <alignment/>
      <protection locked="0"/>
    </xf>
    <xf numFmtId="0" fontId="6" fillId="21" borderId="0" xfId="0" applyFont="1" applyFill="1" applyBorder="1" applyAlignment="1">
      <alignment/>
    </xf>
    <xf numFmtId="0" fontId="9" fillId="21" borderId="0" xfId="0" applyFont="1" applyFill="1" applyBorder="1" applyAlignment="1">
      <alignment/>
    </xf>
    <xf numFmtId="0" fontId="5" fillId="21" borderId="19" xfId="0" applyFont="1" applyFill="1" applyBorder="1" applyAlignment="1">
      <alignment/>
    </xf>
    <xf numFmtId="0" fontId="0" fillId="21" borderId="24" xfId="0" applyFill="1" applyBorder="1" applyAlignment="1">
      <alignment/>
    </xf>
    <xf numFmtId="0" fontId="0" fillId="21" borderId="21" xfId="0" applyFill="1" applyBorder="1" applyAlignment="1">
      <alignment/>
    </xf>
    <xf numFmtId="0" fontId="5" fillId="21" borderId="18" xfId="0" applyFont="1" applyFill="1" applyBorder="1" applyAlignment="1">
      <alignment/>
    </xf>
    <xf numFmtId="0" fontId="0" fillId="0" borderId="21" xfId="0" applyBorder="1" applyAlignment="1">
      <alignment/>
    </xf>
    <xf numFmtId="0" fontId="0" fillId="20" borderId="43" xfId="0" applyFill="1" applyBorder="1" applyAlignment="1">
      <alignment/>
    </xf>
    <xf numFmtId="0" fontId="0" fillId="20" borderId="24" xfId="0" applyFill="1" applyBorder="1" applyAlignment="1">
      <alignment/>
    </xf>
    <xf numFmtId="0" fontId="0" fillId="21" borderId="19" xfId="0" applyFill="1" applyBorder="1" applyAlignment="1">
      <alignment/>
    </xf>
    <xf numFmtId="0" fontId="0" fillId="0" borderId="24" xfId="0" applyBorder="1" applyAlignment="1">
      <alignment/>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179" fontId="0" fillId="21" borderId="36" xfId="0" applyNumberFormat="1" applyFill="1" applyBorder="1" applyAlignment="1">
      <alignment/>
    </xf>
    <xf numFmtId="179" fontId="0" fillId="21" borderId="35" xfId="0" applyNumberFormat="1" applyFill="1" applyBorder="1" applyAlignment="1">
      <alignment/>
    </xf>
    <xf numFmtId="179" fontId="0" fillId="21" borderId="36" xfId="0" applyNumberFormat="1" applyFill="1" applyBorder="1" applyAlignment="1" applyProtection="1">
      <alignment/>
      <protection locked="0"/>
    </xf>
    <xf numFmtId="0" fontId="10" fillId="0" borderId="0" xfId="0" applyFont="1" applyFill="1" applyBorder="1" applyAlignment="1">
      <alignment vertical="top"/>
    </xf>
    <xf numFmtId="0" fontId="11" fillId="0" borderId="0" xfId="0" applyFont="1" applyFill="1" applyBorder="1" applyAlignment="1" quotePrefix="1">
      <alignment vertical="top" wrapText="1" shrinkToFit="1"/>
    </xf>
    <xf numFmtId="0" fontId="1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center"/>
    </xf>
    <xf numFmtId="179" fontId="0" fillId="21" borderId="30" xfId="0" applyNumberFormat="1" applyFill="1" applyBorder="1" applyAlignment="1" applyProtection="1">
      <alignment/>
      <protection locked="0"/>
    </xf>
    <xf numFmtId="179" fontId="0" fillId="21" borderId="30" xfId="0" applyNumberFormat="1" applyFill="1" applyBorder="1" applyAlignment="1">
      <alignment/>
    </xf>
    <xf numFmtId="179" fontId="0" fillId="21" borderId="31" xfId="0" applyNumberFormat="1" applyFill="1" applyBorder="1" applyAlignment="1" applyProtection="1">
      <alignment/>
      <protection locked="0"/>
    </xf>
    <xf numFmtId="179" fontId="0" fillId="21" borderId="31" xfId="0" applyNumberFormat="1" applyFill="1" applyBorder="1" applyAlignment="1">
      <alignment/>
    </xf>
    <xf numFmtId="1" fontId="8" fillId="0" borderId="0" xfId="0" applyNumberFormat="1" applyFont="1" applyFill="1" applyBorder="1" applyAlignment="1">
      <alignment horizontal="lef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1" fontId="9" fillId="0" borderId="0" xfId="0" applyNumberFormat="1" applyFont="1" applyFill="1" applyBorder="1" applyAlignment="1">
      <alignment horizontal="center" vertical="center" wrapText="1"/>
    </xf>
    <xf numFmtId="0" fontId="5" fillId="21" borderId="18" xfId="0" applyFont="1" applyFill="1" applyBorder="1" applyAlignment="1">
      <alignment horizontal="center" vertical="center" wrapText="1"/>
    </xf>
    <xf numFmtId="0" fontId="5" fillId="0" borderId="0" xfId="0" applyFont="1" applyAlignment="1">
      <alignment horizontal="center" vertical="center" wrapText="1"/>
    </xf>
    <xf numFmtId="0" fontId="5" fillId="21" borderId="17" xfId="0" applyFont="1" applyFill="1" applyBorder="1" applyAlignment="1">
      <alignment horizontal="center" vertical="center" wrapText="1"/>
    </xf>
    <xf numFmtId="0" fontId="46" fillId="21" borderId="36" xfId="0" applyFont="1" applyFill="1" applyBorder="1" applyAlignment="1">
      <alignment/>
    </xf>
    <xf numFmtId="0" fontId="5" fillId="0" borderId="0" xfId="0" applyFont="1" applyFill="1" applyAlignment="1">
      <alignment horizontal="center" vertical="top"/>
    </xf>
    <xf numFmtId="0" fontId="18" fillId="0" borderId="0" xfId="0" applyFont="1" applyFill="1" applyAlignment="1">
      <alignment vertical="top"/>
    </xf>
    <xf numFmtId="0" fontId="18" fillId="0" borderId="0" xfId="0" applyFont="1" applyFill="1" applyAlignment="1">
      <alignment horizontal="center" vertical="top"/>
    </xf>
    <xf numFmtId="0" fontId="17" fillId="0" borderId="0" xfId="0" applyFont="1" applyFill="1" applyAlignment="1">
      <alignment vertical="top"/>
    </xf>
    <xf numFmtId="0" fontId="5" fillId="0" borderId="0" xfId="0" applyFont="1" applyFill="1" applyBorder="1" applyAlignment="1">
      <alignment vertical="top"/>
    </xf>
    <xf numFmtId="0" fontId="6" fillId="21" borderId="35" xfId="0" applyFont="1" applyFill="1" applyBorder="1" applyAlignment="1">
      <alignment horizontal="center" vertical="center" wrapText="1"/>
    </xf>
    <xf numFmtId="0" fontId="6" fillId="21" borderId="24" xfId="0" applyFont="1" applyFill="1" applyBorder="1" applyAlignment="1">
      <alignment horizontal="center" vertical="center" wrapText="1"/>
    </xf>
    <xf numFmtId="0" fontId="21" fillId="0" borderId="0" xfId="0" applyFont="1" applyFill="1" applyBorder="1" applyAlignment="1">
      <alignment vertical="center"/>
    </xf>
    <xf numFmtId="0" fontId="5" fillId="21" borderId="43" xfId="0" applyFont="1" applyFill="1" applyBorder="1" applyAlignment="1">
      <alignment horizontal="center" vertical="center"/>
    </xf>
    <xf numFmtId="0" fontId="6" fillId="21" borderId="33" xfId="0" applyFont="1" applyFill="1" applyBorder="1" applyAlignment="1">
      <alignment horizontal="center" vertical="center"/>
    </xf>
    <xf numFmtId="1" fontId="11" fillId="0" borderId="9" xfId="0" applyNumberFormat="1" applyFont="1" applyFill="1" applyBorder="1" applyAlignment="1">
      <alignment horizontal="left" vertical="center"/>
    </xf>
    <xf numFmtId="0" fontId="65" fillId="0" borderId="0" xfId="0" applyFont="1" applyBorder="1" applyAlignment="1">
      <alignment horizontal="left"/>
    </xf>
    <xf numFmtId="0" fontId="65" fillId="0" borderId="0" xfId="0" applyFont="1" applyBorder="1" applyAlignment="1">
      <alignment/>
    </xf>
    <xf numFmtId="179" fontId="0" fillId="21" borderId="44" xfId="0" applyNumberFormat="1" applyFill="1" applyBorder="1" applyAlignment="1" applyProtection="1">
      <alignment/>
      <protection locked="0"/>
    </xf>
    <xf numFmtId="179" fontId="0" fillId="4" borderId="30" xfId="0" applyNumberFormat="1" applyFill="1" applyBorder="1" applyAlignment="1" applyProtection="1">
      <alignment/>
      <protection locked="0"/>
    </xf>
    <xf numFmtId="179" fontId="0" fillId="4" borderId="30" xfId="0" applyNumberFormat="1" applyFill="1" applyBorder="1" applyAlignment="1">
      <alignment/>
    </xf>
    <xf numFmtId="179" fontId="0" fillId="4" borderId="32" xfId="0" applyNumberFormat="1" applyFill="1" applyBorder="1" applyAlignment="1" applyProtection="1">
      <alignment/>
      <protection locked="0"/>
    </xf>
    <xf numFmtId="0" fontId="48" fillId="0" borderId="0" xfId="0" applyFont="1" applyAlignment="1">
      <alignment vertical="center"/>
    </xf>
    <xf numFmtId="1" fontId="9"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wrapText="1"/>
    </xf>
    <xf numFmtId="1" fontId="9" fillId="0" borderId="23" xfId="0" applyNumberFormat="1" applyFont="1" applyFill="1" applyBorder="1" applyAlignment="1">
      <alignment horizontal="center" vertical="center"/>
    </xf>
    <xf numFmtId="1" fontId="9" fillId="0" borderId="0" xfId="0" applyNumberFormat="1" applyFont="1" applyFill="1" applyAlignment="1">
      <alignment horizontal="center" vertical="center"/>
    </xf>
    <xf numFmtId="9" fontId="16" fillId="4" borderId="9" xfId="306" applyFont="1" applyFill="1" applyBorder="1" applyAlignment="1">
      <alignment horizontal="center" vertical="center"/>
    </xf>
    <xf numFmtId="9" fontId="5" fillId="0" borderId="9" xfId="306" applyFont="1" applyBorder="1" applyAlignment="1">
      <alignment horizontal="center" vertical="center"/>
    </xf>
    <xf numFmtId="9" fontId="15" fillId="4" borderId="9" xfId="306"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Alignment="1">
      <alignment horizontal="center" vertical="center" wrapText="1"/>
    </xf>
    <xf numFmtId="0" fontId="10" fillId="17" borderId="45" xfId="0" applyFont="1" applyFill="1" applyBorder="1" applyAlignment="1">
      <alignment horizontal="center" vertical="center"/>
    </xf>
    <xf numFmtId="0" fontId="5" fillId="0" borderId="0" xfId="0" applyFont="1" applyAlignment="1">
      <alignment vertical="center" wrapText="1"/>
    </xf>
    <xf numFmtId="0" fontId="5" fillId="21" borderId="33" xfId="0" applyFont="1" applyFill="1" applyBorder="1" applyAlignment="1">
      <alignment vertical="center" wrapText="1"/>
    </xf>
    <xf numFmtId="0" fontId="5" fillId="0" borderId="0" xfId="0" applyFont="1" applyBorder="1" applyAlignment="1">
      <alignment vertical="center" wrapText="1"/>
    </xf>
    <xf numFmtId="0" fontId="8" fillId="0" borderId="0" xfId="0" applyFont="1" applyAlignment="1">
      <alignment wrapText="1"/>
    </xf>
    <xf numFmtId="187" fontId="9" fillId="0" borderId="9" xfId="0" applyNumberFormat="1" applyFont="1" applyBorder="1" applyAlignment="1">
      <alignment horizontal="left" wrapText="1"/>
    </xf>
    <xf numFmtId="187" fontId="6" fillId="0" borderId="0" xfId="0" applyNumberFormat="1" applyFont="1" applyAlignment="1">
      <alignment horizontal="left" wrapText="1"/>
    </xf>
    <xf numFmtId="0" fontId="8" fillId="0" borderId="0" xfId="0" applyFont="1" applyFill="1" applyAlignment="1">
      <alignment vertical="center" wrapText="1"/>
    </xf>
    <xf numFmtId="0" fontId="0" fillId="0" borderId="0" xfId="0" applyFont="1" applyAlignment="1">
      <alignment vertical="center" wrapText="1"/>
    </xf>
    <xf numFmtId="0" fontId="6" fillId="26"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68" fillId="4" borderId="9" xfId="0" applyFont="1" applyFill="1" applyBorder="1" applyAlignment="1">
      <alignment vertical="center"/>
    </xf>
    <xf numFmtId="0" fontId="11" fillId="0" borderId="0" xfId="0" applyFont="1" applyFill="1" applyBorder="1" applyAlignment="1">
      <alignment horizontal="left" vertical="top" wrapText="1"/>
    </xf>
    <xf numFmtId="0" fontId="9" fillId="27" borderId="9" xfId="0" applyFont="1" applyFill="1" applyBorder="1" applyAlignment="1">
      <alignment horizontal="center" vertical="top"/>
    </xf>
    <xf numFmtId="0" fontId="10" fillId="20" borderId="9" xfId="0" applyFont="1" applyFill="1" applyBorder="1" applyAlignment="1">
      <alignment horizontal="center" vertical="top"/>
    </xf>
    <xf numFmtId="0" fontId="10" fillId="20" borderId="9" xfId="0" applyFont="1" applyFill="1" applyBorder="1" applyAlignment="1">
      <alignment horizontal="left" vertical="top"/>
    </xf>
    <xf numFmtId="0" fontId="10" fillId="0" borderId="9" xfId="0" applyFont="1" applyFill="1" applyBorder="1" applyAlignment="1">
      <alignment vertical="center"/>
    </xf>
    <xf numFmtId="0" fontId="11" fillId="0" borderId="9" xfId="0" applyFont="1" applyFill="1" applyBorder="1" applyAlignment="1">
      <alignment horizontal="left" vertical="top"/>
    </xf>
    <xf numFmtId="1" fontId="6" fillId="0" borderId="0" xfId="0" applyNumberFormat="1" applyFont="1" applyFill="1" applyBorder="1" applyAlignment="1">
      <alignment horizontal="left" vertical="center" wrapText="1"/>
    </xf>
    <xf numFmtId="1" fontId="9" fillId="0" borderId="23" xfId="0" applyNumberFormat="1" applyFont="1" applyFill="1" applyBorder="1" applyAlignment="1">
      <alignment horizontal="left" vertical="center"/>
    </xf>
    <xf numFmtId="1" fontId="9" fillId="0" borderId="0" xfId="0" applyNumberFormat="1" applyFont="1" applyFill="1" applyAlignment="1">
      <alignment horizontal="left" vertical="center"/>
    </xf>
    <xf numFmtId="0" fontId="10" fillId="0" borderId="0" xfId="197" applyFont="1" applyBorder="1" applyAlignment="1">
      <alignment vertical="top" wrapText="1"/>
      <protection/>
    </xf>
    <xf numFmtId="0" fontId="0" fillId="0" borderId="0" xfId="197" applyAlignment="1">
      <alignment vertical="top" wrapText="1"/>
      <protection/>
    </xf>
    <xf numFmtId="0" fontId="0" fillId="0" borderId="0" xfId="246">
      <alignment/>
      <protection/>
    </xf>
    <xf numFmtId="0" fontId="0" fillId="0" borderId="0" xfId="246" applyAlignment="1">
      <alignment vertical="center"/>
      <protection/>
    </xf>
    <xf numFmtId="0" fontId="0" fillId="0" borderId="0" xfId="246" applyFont="1" applyFill="1" applyAlignment="1">
      <alignment vertical="center"/>
      <protection/>
    </xf>
    <xf numFmtId="0" fontId="0" fillId="0" borderId="0" xfId="246" applyFont="1" applyAlignment="1">
      <alignment vertical="center"/>
      <protection/>
    </xf>
    <xf numFmtId="0" fontId="0" fillId="0" borderId="0" xfId="246" applyAlignment="1">
      <alignment vertical="center" wrapText="1" shrinkToFit="1"/>
      <protection/>
    </xf>
    <xf numFmtId="0" fontId="8" fillId="0" borderId="0" xfId="246" applyFont="1" applyAlignment="1">
      <alignment horizontal="left" vertical="center"/>
      <protection/>
    </xf>
    <xf numFmtId="0" fontId="0" fillId="0" borderId="0" xfId="246" applyFont="1" applyAlignment="1">
      <alignment horizontal="left" vertical="top"/>
      <protection/>
    </xf>
    <xf numFmtId="1" fontId="8" fillId="0" borderId="0" xfId="246" applyNumberFormat="1" applyFont="1" applyFill="1" applyAlignment="1">
      <alignment vertical="center"/>
      <protection/>
    </xf>
    <xf numFmtId="0" fontId="0" fillId="28" borderId="0" xfId="197" applyFont="1" applyFill="1" applyAlignment="1">
      <alignment/>
      <protection/>
    </xf>
    <xf numFmtId="0" fontId="23" fillId="28" borderId="0" xfId="197" applyFont="1" applyFill="1" applyAlignment="1">
      <alignment/>
      <protection/>
    </xf>
    <xf numFmtId="0" fontId="8" fillId="28" borderId="0" xfId="197" applyFont="1" applyFill="1" applyBorder="1" applyAlignment="1">
      <alignment horizontal="left" vertical="center"/>
      <protection/>
    </xf>
    <xf numFmtId="0" fontId="11" fillId="28" borderId="0" xfId="197" applyFont="1" applyFill="1" applyAlignment="1">
      <alignment/>
      <protection/>
    </xf>
    <xf numFmtId="0" fontId="42" fillId="0" borderId="0" xfId="197" applyFont="1" applyAlignment="1" quotePrefix="1">
      <alignment vertical="center"/>
      <protection/>
    </xf>
    <xf numFmtId="0" fontId="11" fillId="0" borderId="0" xfId="197" applyFont="1" applyFill="1" applyAlignment="1">
      <alignment/>
      <protection/>
    </xf>
    <xf numFmtId="0" fontId="10" fillId="0" borderId="0" xfId="197" applyFont="1" applyAlignment="1" quotePrefix="1">
      <alignment horizontal="left"/>
      <protection/>
    </xf>
    <xf numFmtId="0" fontId="10" fillId="0" borderId="46" xfId="197" applyFont="1" applyBorder="1" applyAlignment="1" quotePrefix="1">
      <alignment horizontal="left" vertical="center"/>
      <protection/>
    </xf>
    <xf numFmtId="0" fontId="10" fillId="0" borderId="0" xfId="197" applyFont="1" applyAlignment="1" quotePrefix="1">
      <alignment horizontal="center" vertical="top"/>
      <protection/>
    </xf>
    <xf numFmtId="0" fontId="10" fillId="0" borderId="0" xfId="197" applyFont="1" applyFill="1" applyBorder="1" applyAlignment="1" quotePrefix="1">
      <alignment horizontal="center" vertical="top"/>
      <protection/>
    </xf>
    <xf numFmtId="0" fontId="10" fillId="0" borderId="0" xfId="197" applyFont="1" applyBorder="1" applyAlignment="1" quotePrefix="1">
      <alignment horizontal="center" vertical="top"/>
      <protection/>
    </xf>
    <xf numFmtId="0" fontId="10" fillId="0" borderId="0" xfId="197" applyFont="1" applyAlignment="1" quotePrefix="1">
      <alignment horizontal="left" vertical="top"/>
      <protection/>
    </xf>
    <xf numFmtId="0" fontId="10" fillId="0" borderId="47" xfId="197" applyFont="1" applyBorder="1" applyAlignment="1" quotePrefix="1">
      <alignment horizontal="left" vertical="center"/>
      <protection/>
    </xf>
    <xf numFmtId="203" fontId="11" fillId="0" borderId="0" xfId="197" applyNumberFormat="1" applyFont="1" applyFill="1" applyBorder="1" applyAlignment="1">
      <alignment/>
      <protection/>
    </xf>
    <xf numFmtId="0" fontId="43" fillId="28" borderId="0" xfId="197" applyFont="1" applyFill="1" applyBorder="1" applyAlignment="1">
      <alignment vertical="center" wrapText="1"/>
      <protection/>
    </xf>
    <xf numFmtId="0" fontId="0" fillId="28" borderId="0" xfId="197" applyFill="1" applyAlignment="1">
      <alignment vertical="center" wrapText="1"/>
      <protection/>
    </xf>
    <xf numFmtId="0" fontId="11" fillId="0" borderId="0" xfId="197" applyFont="1" applyAlignment="1">
      <alignment/>
      <protection/>
    </xf>
    <xf numFmtId="0" fontId="42" fillId="0" borderId="0" xfId="197" applyFont="1" applyAlignment="1">
      <alignment vertical="center"/>
      <protection/>
    </xf>
    <xf numFmtId="0" fontId="67" fillId="0" borderId="0" xfId="197" applyFont="1" applyAlignment="1">
      <alignment vertical="center"/>
      <protection/>
    </xf>
    <xf numFmtId="0" fontId="67" fillId="0" borderId="0" xfId="197" applyFont="1" applyAlignment="1">
      <alignment/>
      <protection/>
    </xf>
    <xf numFmtId="0" fontId="8" fillId="0" borderId="0" xfId="197" applyFont="1" applyAlignment="1">
      <alignment vertical="center"/>
      <protection/>
    </xf>
    <xf numFmtId="0" fontId="48" fillId="0" borderId="0" xfId="197" applyFont="1" applyAlignment="1">
      <alignment vertical="center"/>
      <protection/>
    </xf>
    <xf numFmtId="0" fontId="48" fillId="0" borderId="0" xfId="197" applyFont="1" applyAlignment="1">
      <alignment/>
      <protection/>
    </xf>
    <xf numFmtId="0" fontId="10" fillId="0" borderId="34" xfId="197" applyFont="1" applyBorder="1" applyAlignment="1">
      <alignment/>
      <protection/>
    </xf>
    <xf numFmtId="0" fontId="10" fillId="0" borderId="3" xfId="197" applyFont="1" applyBorder="1" applyAlignment="1" quotePrefix="1">
      <alignment horizontal="right" vertical="center"/>
      <protection/>
    </xf>
    <xf numFmtId="0" fontId="0" fillId="0" borderId="34" xfId="197" applyFont="1" applyBorder="1" applyAlignment="1">
      <alignment/>
      <protection/>
    </xf>
    <xf numFmtId="0" fontId="10" fillId="0" borderId="3" xfId="197" applyFont="1" applyBorder="1" applyAlignment="1">
      <alignment horizontal="right" vertical="center"/>
      <protection/>
    </xf>
    <xf numFmtId="0" fontId="10" fillId="0" borderId="43" xfId="197" applyFont="1" applyBorder="1" applyAlignment="1">
      <alignment horizontal="right" vertical="center"/>
      <protection/>
    </xf>
    <xf numFmtId="205" fontId="6" fillId="4" borderId="43" xfId="197" applyNumberFormat="1" applyFont="1" applyFill="1" applyBorder="1" applyAlignment="1">
      <alignment vertical="center"/>
      <protection/>
    </xf>
    <xf numFmtId="0" fontId="5" fillId="0" borderId="48" xfId="197" applyFont="1" applyBorder="1" applyAlignment="1">
      <alignment horizontal="center" vertical="center"/>
      <protection/>
    </xf>
    <xf numFmtId="0" fontId="10" fillId="0" borderId="49" xfId="197" applyFont="1" applyBorder="1" applyAlignment="1">
      <alignment horizontal="center" vertical="center"/>
      <protection/>
    </xf>
    <xf numFmtId="2" fontId="10" fillId="0" borderId="48" xfId="197" applyNumberFormat="1" applyFont="1" applyFill="1" applyBorder="1" applyAlignment="1" quotePrefix="1">
      <alignment horizontal="center" vertical="center" wrapText="1"/>
      <protection/>
    </xf>
    <xf numFmtId="2" fontId="10" fillId="0" borderId="50" xfId="197" applyNumberFormat="1" applyFont="1" applyFill="1" applyBorder="1" applyAlignment="1" quotePrefix="1">
      <alignment horizontal="center" vertical="center" wrapText="1"/>
      <protection/>
    </xf>
    <xf numFmtId="2" fontId="10" fillId="0" borderId="49" xfId="197" applyNumberFormat="1" applyFont="1" applyFill="1" applyBorder="1" applyAlignment="1" quotePrefix="1">
      <alignment horizontal="center" vertical="center" wrapText="1"/>
      <protection/>
    </xf>
    <xf numFmtId="0" fontId="10" fillId="0" borderId="43" xfId="197" applyFont="1" applyBorder="1" applyAlignment="1">
      <alignment horizontal="center" vertical="center" wrapText="1"/>
      <protection/>
    </xf>
    <xf numFmtId="0" fontId="5" fillId="0" borderId="46" xfId="197" applyFont="1" applyBorder="1" applyAlignment="1">
      <alignment horizontal="center" vertical="center"/>
      <protection/>
    </xf>
    <xf numFmtId="3" fontId="11" fillId="0" borderId="51" xfId="197" applyNumberFormat="1" applyFont="1" applyFill="1" applyBorder="1" applyAlignment="1">
      <alignment horizontal="center" vertical="center"/>
      <protection/>
    </xf>
    <xf numFmtId="204" fontId="11" fillId="29" borderId="52" xfId="197" applyNumberFormat="1" applyFont="1" applyFill="1" applyBorder="1" applyAlignment="1">
      <alignment horizontal="right" vertical="center"/>
      <protection/>
    </xf>
    <xf numFmtId="203" fontId="11" fillId="29" borderId="45" xfId="197" applyNumberFormat="1" applyFont="1" applyFill="1" applyBorder="1" applyAlignment="1">
      <alignment horizontal="center"/>
      <protection/>
    </xf>
    <xf numFmtId="0" fontId="5" fillId="0" borderId="47" xfId="197" applyFont="1" applyBorder="1" applyAlignment="1">
      <alignment horizontal="center" vertical="center"/>
      <protection/>
    </xf>
    <xf numFmtId="3" fontId="11" fillId="0" borderId="38" xfId="197" applyNumberFormat="1" applyFont="1" applyFill="1" applyBorder="1" applyAlignment="1">
      <alignment horizontal="center" vertical="center"/>
      <protection/>
    </xf>
    <xf numFmtId="0" fontId="11" fillId="4" borderId="26" xfId="197" applyNumberFormat="1" applyFont="1" applyFill="1" applyBorder="1" applyAlignment="1">
      <alignment horizontal="center"/>
      <protection/>
    </xf>
    <xf numFmtId="0" fontId="5" fillId="4" borderId="53" xfId="197" applyFont="1" applyFill="1" applyBorder="1" applyAlignment="1">
      <alignment horizontal="center" vertical="center"/>
      <protection/>
    </xf>
    <xf numFmtId="3" fontId="11" fillId="4" borderId="38" xfId="197" applyNumberFormat="1" applyFont="1" applyFill="1" applyBorder="1" applyAlignment="1">
      <alignment vertical="center"/>
      <protection/>
    </xf>
    <xf numFmtId="0" fontId="5" fillId="4" borderId="54" xfId="197" applyFont="1" applyFill="1" applyBorder="1" applyAlignment="1">
      <alignment horizontal="center" vertical="center"/>
      <protection/>
    </xf>
    <xf numFmtId="3" fontId="11" fillId="4" borderId="55" xfId="197" applyNumberFormat="1" applyFont="1" applyFill="1" applyBorder="1" applyAlignment="1">
      <alignment vertical="center"/>
      <protection/>
    </xf>
    <xf numFmtId="0" fontId="11" fillId="4" borderId="27" xfId="197" applyNumberFormat="1" applyFont="1" applyFill="1" applyBorder="1" applyAlignment="1">
      <alignment horizontal="center"/>
      <protection/>
    </xf>
    <xf numFmtId="0" fontId="10" fillId="28" borderId="0" xfId="197" applyFont="1" applyFill="1" applyBorder="1" applyAlignment="1">
      <alignment vertical="center" wrapText="1"/>
      <protection/>
    </xf>
    <xf numFmtId="0" fontId="23" fillId="28" borderId="0" xfId="197" applyFont="1" applyFill="1" applyAlignment="1">
      <alignment horizontal="left" vertical="top"/>
      <protection/>
    </xf>
    <xf numFmtId="0" fontId="69" fillId="0" borderId="0" xfId="197" applyFont="1" applyAlignment="1">
      <alignment horizontal="left" vertical="top"/>
      <protection/>
    </xf>
    <xf numFmtId="0" fontId="11" fillId="0" borderId="0" xfId="197" applyFont="1" applyAlignment="1">
      <alignment horizontal="left" vertical="top"/>
      <protection/>
    </xf>
    <xf numFmtId="0" fontId="42" fillId="0" borderId="0" xfId="197" applyFont="1" applyAlignment="1">
      <alignment horizontal="left" vertical="top"/>
      <protection/>
    </xf>
    <xf numFmtId="0" fontId="8" fillId="0" borderId="0" xfId="197" applyFont="1" applyAlignment="1">
      <alignment horizontal="left" vertical="top"/>
      <protection/>
    </xf>
    <xf numFmtId="0" fontId="11" fillId="0" borderId="3" xfId="197" applyFont="1" applyBorder="1" applyAlignment="1">
      <alignment horizontal="left" vertical="top"/>
      <protection/>
    </xf>
    <xf numFmtId="0" fontId="10" fillId="0" borderId="56" xfId="197" applyFont="1" applyBorder="1" applyAlignment="1" quotePrefix="1">
      <alignment horizontal="left" vertical="top"/>
      <protection/>
    </xf>
    <xf numFmtId="3" fontId="11" fillId="0" borderId="9" xfId="197" applyNumberFormat="1" applyFont="1" applyFill="1" applyBorder="1" applyAlignment="1">
      <alignment horizontal="left" vertical="top"/>
      <protection/>
    </xf>
    <xf numFmtId="3" fontId="11" fillId="4" borderId="9" xfId="197" applyNumberFormat="1" applyFont="1" applyFill="1" applyBorder="1" applyAlignment="1">
      <alignment horizontal="left" vertical="top"/>
      <protection/>
    </xf>
    <xf numFmtId="3" fontId="11" fillId="4" borderId="57" xfId="197" applyNumberFormat="1" applyFont="1" applyFill="1" applyBorder="1" applyAlignment="1">
      <alignment horizontal="left" vertical="top"/>
      <protection/>
    </xf>
    <xf numFmtId="0" fontId="10" fillId="0" borderId="0" xfId="197" applyFont="1" applyBorder="1" applyAlignment="1" quotePrefix="1">
      <alignment horizontal="left" vertical="center"/>
      <protection/>
    </xf>
    <xf numFmtId="203" fontId="10" fillId="26" borderId="14" xfId="197" applyNumberFormat="1" applyFont="1" applyFill="1" applyBorder="1" applyAlignment="1">
      <alignment/>
      <protection/>
    </xf>
    <xf numFmtId="0" fontId="10" fillId="0" borderId="0" xfId="197" applyFont="1" applyAlignment="1">
      <alignment horizontal="left"/>
      <protection/>
    </xf>
    <xf numFmtId="203" fontId="11" fillId="26" borderId="51" xfId="197" applyNumberFormat="1" applyFont="1" applyFill="1" applyBorder="1" applyAlignment="1">
      <alignment horizontal="right" vertical="center"/>
      <protection/>
    </xf>
    <xf numFmtId="203" fontId="11" fillId="4" borderId="46" xfId="197" applyNumberFormat="1" applyFont="1" applyFill="1" applyBorder="1" applyAlignment="1">
      <alignment horizontal="right" vertical="center"/>
      <protection/>
    </xf>
    <xf numFmtId="186" fontId="11" fillId="4" borderId="9" xfId="105"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257" applyFont="1" applyFill="1" applyAlignment="1">
      <alignment vertical="center"/>
      <protection/>
    </xf>
    <xf numFmtId="0" fontId="20" fillId="0" borderId="0" xfId="257" applyFont="1" applyFill="1" applyAlignment="1">
      <alignment vertical="center"/>
      <protection/>
    </xf>
    <xf numFmtId="10" fontId="11" fillId="0" borderId="0" xfId="257" applyNumberFormat="1" applyFont="1" applyFill="1" applyBorder="1" applyAlignment="1">
      <alignment vertical="center"/>
      <protection/>
    </xf>
    <xf numFmtId="0" fontId="21" fillId="0" borderId="0" xfId="257" applyFont="1" applyFill="1" applyAlignment="1">
      <alignment vertical="center"/>
      <protection/>
    </xf>
    <xf numFmtId="180" fontId="21" fillId="0" borderId="0" xfId="257" applyNumberFormat="1" applyFont="1" applyFill="1" applyBorder="1" applyAlignment="1">
      <alignment vertical="center" wrapText="1"/>
      <protection/>
    </xf>
    <xf numFmtId="0" fontId="22" fillId="0" borderId="0" xfId="257" applyFont="1" applyFill="1" applyBorder="1" applyAlignment="1">
      <alignment vertical="center"/>
      <protection/>
    </xf>
    <xf numFmtId="10" fontId="22" fillId="0" borderId="0" xfId="257" applyNumberFormat="1" applyFont="1" applyFill="1" applyBorder="1" applyAlignment="1">
      <alignment vertical="center"/>
      <protection/>
    </xf>
    <xf numFmtId="0" fontId="22" fillId="0" borderId="0" xfId="257" applyFont="1" applyFill="1" applyAlignment="1">
      <alignment horizontal="center" vertical="center"/>
      <protection/>
    </xf>
    <xf numFmtId="0" fontId="20" fillId="0" borderId="0" xfId="257" applyNumberFormat="1" applyFont="1" applyFill="1" applyAlignment="1">
      <alignment vertical="center"/>
      <protection/>
    </xf>
    <xf numFmtId="39" fontId="20" fillId="0" borderId="0" xfId="257" applyNumberFormat="1" applyFont="1" applyFill="1" applyAlignment="1">
      <alignment vertical="center"/>
      <protection/>
    </xf>
    <xf numFmtId="39" fontId="20" fillId="0" borderId="0" xfId="257" applyNumberFormat="1" applyFont="1" applyFill="1" applyBorder="1" applyAlignment="1">
      <alignment vertical="center"/>
      <protection/>
    </xf>
    <xf numFmtId="0" fontId="11" fillId="0" borderId="0" xfId="257" applyFont="1" applyFill="1" applyBorder="1" applyAlignment="1">
      <alignment vertical="center"/>
      <protection/>
    </xf>
    <xf numFmtId="179" fontId="11" fillId="0" borderId="0" xfId="257" applyNumberFormat="1" applyFont="1" applyFill="1" applyAlignment="1">
      <alignment vertical="center"/>
      <protection/>
    </xf>
    <xf numFmtId="0" fontId="10" fillId="0" borderId="0" xfId="0" applyFont="1" applyFill="1" applyBorder="1" applyAlignment="1">
      <alignment horizontal="left" vertical="center" wrapText="1"/>
    </xf>
    <xf numFmtId="203" fontId="11" fillId="4" borderId="47" xfId="197" applyNumberFormat="1" applyFont="1" applyFill="1" applyBorder="1" applyAlignment="1">
      <alignment horizontal="right" vertical="center"/>
      <protection/>
    </xf>
    <xf numFmtId="203" fontId="11" fillId="26" borderId="38" xfId="197" applyNumberFormat="1" applyFont="1" applyFill="1" applyBorder="1" applyAlignment="1">
      <alignment horizontal="right" vertical="center"/>
      <protection/>
    </xf>
    <xf numFmtId="0" fontId="8" fillId="0" borderId="0" xfId="0" applyFont="1" applyFill="1" applyBorder="1" applyAlignment="1">
      <alignment horizontal="center" vertical="center"/>
    </xf>
    <xf numFmtId="203" fontId="11" fillId="4" borderId="58" xfId="197" applyNumberFormat="1" applyFont="1" applyFill="1" applyBorder="1" applyAlignment="1">
      <alignment horizontal="right" vertical="center"/>
      <protection/>
    </xf>
    <xf numFmtId="0" fontId="5" fillId="4" borderId="59" xfId="197" applyFont="1" applyFill="1" applyBorder="1" applyAlignment="1">
      <alignment horizontal="center" vertical="center"/>
      <protection/>
    </xf>
    <xf numFmtId="0" fontId="48" fillId="30" borderId="30" xfId="0" applyFont="1" applyFill="1" applyBorder="1" applyAlignment="1">
      <alignment horizontal="center" vertical="center"/>
    </xf>
    <xf numFmtId="3" fontId="8" fillId="31" borderId="60" xfId="0" applyNumberFormat="1" applyFont="1" applyFill="1" applyBorder="1" applyAlignment="1">
      <alignment horizontal="center" vertical="center"/>
    </xf>
    <xf numFmtId="3" fontId="8" fillId="31" borderId="61" xfId="0" applyNumberFormat="1" applyFont="1" applyFill="1" applyBorder="1" applyAlignment="1">
      <alignment horizontal="center" vertical="center"/>
    </xf>
    <xf numFmtId="3" fontId="8" fillId="30" borderId="62" xfId="0" applyNumberFormat="1" applyFont="1" applyFill="1" applyBorder="1" applyAlignment="1">
      <alignment horizontal="center" vertical="center"/>
    </xf>
    <xf numFmtId="1" fontId="48" fillId="0" borderId="33" xfId="0" applyNumberFormat="1" applyFont="1" applyFill="1" applyBorder="1" applyAlignment="1">
      <alignment horizontal="center" vertical="center"/>
    </xf>
    <xf numFmtId="0" fontId="9" fillId="27" borderId="8" xfId="0" applyFont="1" applyFill="1" applyBorder="1" applyAlignment="1">
      <alignment horizontal="left" vertical="top" wrapText="1" shrinkToFit="1"/>
    </xf>
    <xf numFmtId="0" fontId="10" fillId="0" borderId="9" xfId="0" applyFont="1" applyFill="1" applyBorder="1" applyAlignment="1">
      <alignment horizontal="center" vertical="top"/>
    </xf>
    <xf numFmtId="15" fontId="0" fillId="0" borderId="0" xfId="0" applyNumberFormat="1" applyFont="1" applyFill="1" applyBorder="1" applyAlignment="1">
      <alignment vertical="center"/>
    </xf>
    <xf numFmtId="3" fontId="11" fillId="0" borderId="52" xfId="197" applyNumberFormat="1" applyFont="1" applyFill="1" applyBorder="1" applyAlignment="1">
      <alignment horizontal="left" vertical="top"/>
      <protection/>
    </xf>
    <xf numFmtId="3" fontId="8" fillId="30" borderId="61" xfId="0" applyNumberFormat="1" applyFont="1" applyFill="1" applyBorder="1" applyAlignment="1">
      <alignment horizontal="center" vertical="center"/>
    </xf>
    <xf numFmtId="3" fontId="48" fillId="30" borderId="61" xfId="0" applyNumberFormat="1" applyFont="1" applyFill="1" applyBorder="1" applyAlignment="1">
      <alignment horizontal="center" vertical="center"/>
    </xf>
    <xf numFmtId="3" fontId="70" fillId="30" borderId="38" xfId="0" applyNumberFormat="1" applyFont="1" applyFill="1" applyBorder="1" applyAlignment="1">
      <alignment horizontal="center" vertical="center" wrapText="1"/>
    </xf>
    <xf numFmtId="0" fontId="11" fillId="30" borderId="8" xfId="0" applyFont="1" applyFill="1" applyBorder="1" applyAlignment="1">
      <alignment vertical="top"/>
    </xf>
    <xf numFmtId="0" fontId="11" fillId="30" borderId="8" xfId="0" applyFont="1" applyFill="1" applyBorder="1" applyAlignment="1">
      <alignment horizontal="left" vertical="top"/>
    </xf>
    <xf numFmtId="183" fontId="24" fillId="30" borderId="0" xfId="0" applyNumberFormat="1" applyFont="1" applyFill="1" applyBorder="1" applyAlignment="1">
      <alignment horizontal="right" vertical="center"/>
    </xf>
    <xf numFmtId="0" fontId="10" fillId="30" borderId="9" xfId="0" applyFont="1" applyFill="1" applyBorder="1" applyAlignment="1">
      <alignment horizontal="left" vertical="center" wrapText="1"/>
    </xf>
    <xf numFmtId="0" fontId="10" fillId="30" borderId="9" xfId="0" applyFont="1" applyFill="1" applyBorder="1" applyAlignment="1">
      <alignment horizontal="left" vertical="center"/>
    </xf>
    <xf numFmtId="183" fontId="73" fillId="4" borderId="0" xfId="0" applyNumberFormat="1" applyFont="1" applyFill="1" applyBorder="1" applyAlignment="1">
      <alignment horizontal="left" vertical="center"/>
    </xf>
    <xf numFmtId="0" fontId="10" fillId="30" borderId="45" xfId="0" applyFont="1" applyFill="1" applyBorder="1" applyAlignment="1">
      <alignment vertical="center"/>
    </xf>
    <xf numFmtId="0" fontId="10" fillId="31" borderId="9" xfId="0" applyFont="1" applyFill="1" applyBorder="1" applyAlignment="1">
      <alignment horizontal="left" vertical="center" wrapText="1"/>
    </xf>
    <xf numFmtId="0" fontId="23" fillId="30" borderId="0" xfId="0" applyFont="1" applyFill="1" applyBorder="1" applyAlignment="1">
      <alignment vertical="center"/>
    </xf>
    <xf numFmtId="0" fontId="11" fillId="0" borderId="63" xfId="0" applyFont="1" applyFill="1" applyBorder="1" applyAlignment="1">
      <alignment vertical="top"/>
    </xf>
    <xf numFmtId="0" fontId="11" fillId="0" borderId="0" xfId="0" applyFont="1" applyFill="1" applyBorder="1" applyAlignment="1">
      <alignment vertical="top"/>
    </xf>
    <xf numFmtId="0" fontId="11" fillId="0" borderId="63" xfId="0" applyFont="1" applyFill="1" applyBorder="1" applyAlignment="1">
      <alignment horizontal="left" vertical="top"/>
    </xf>
    <xf numFmtId="0" fontId="11" fillId="0" borderId="0" xfId="0" applyFont="1" applyFill="1" applyBorder="1" applyAlignment="1">
      <alignment horizontal="left" vertical="top"/>
    </xf>
    <xf numFmtId="0" fontId="9" fillId="0" borderId="63"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11" fillId="4" borderId="64" xfId="0" applyFont="1" applyFill="1" applyBorder="1" applyAlignment="1">
      <alignment vertical="top"/>
    </xf>
    <xf numFmtId="0" fontId="11" fillId="4" borderId="64" xfId="0" applyFont="1" applyFill="1" applyBorder="1" applyAlignment="1">
      <alignment vertical="top" wrapText="1"/>
    </xf>
    <xf numFmtId="0" fontId="10" fillId="0" borderId="8" xfId="0" applyFont="1" applyFill="1" applyBorder="1" applyAlignment="1">
      <alignment vertical="top"/>
    </xf>
    <xf numFmtId="0" fontId="10" fillId="0" borderId="4" xfId="0" applyFont="1" applyFill="1" applyBorder="1" applyAlignment="1">
      <alignment vertical="top"/>
    </xf>
    <xf numFmtId="0" fontId="10" fillId="0" borderId="15" xfId="0" applyFont="1" applyFill="1" applyBorder="1" applyAlignment="1">
      <alignment vertical="top"/>
    </xf>
    <xf numFmtId="0" fontId="10" fillId="0" borderId="63" xfId="0" applyFont="1" applyFill="1" applyBorder="1" applyAlignment="1">
      <alignment vertical="top"/>
    </xf>
    <xf numFmtId="0" fontId="0" fillId="0" borderId="44" xfId="0" applyFont="1" applyBorder="1" applyAlignment="1">
      <alignment horizontal="left" vertical="center" wrapText="1"/>
    </xf>
    <xf numFmtId="0" fontId="0" fillId="0" borderId="30" xfId="0" applyFont="1" applyBorder="1" applyAlignment="1">
      <alignment horizontal="left" vertical="center" wrapText="1"/>
    </xf>
    <xf numFmtId="0" fontId="0" fillId="0" borderId="65" xfId="0" applyFont="1" applyBorder="1" applyAlignment="1">
      <alignment horizontal="left" vertical="center" wrapText="1"/>
    </xf>
    <xf numFmtId="3" fontId="48" fillId="31" borderId="61" xfId="0" applyNumberFormat="1" applyFont="1" applyFill="1" applyBorder="1" applyAlignment="1">
      <alignment horizontal="center" vertical="center"/>
    </xf>
    <xf numFmtId="3" fontId="8" fillId="30" borderId="66" xfId="0" applyNumberFormat="1" applyFont="1" applyFill="1" applyBorder="1" applyAlignment="1">
      <alignment horizontal="center" vertical="center"/>
    </xf>
    <xf numFmtId="3" fontId="8" fillId="30" borderId="67" xfId="0" applyNumberFormat="1" applyFont="1" applyFill="1" applyBorder="1" applyAlignment="1">
      <alignment horizontal="center" vertical="center"/>
    </xf>
    <xf numFmtId="3" fontId="48" fillId="31" borderId="66" xfId="0" applyNumberFormat="1" applyFont="1" applyFill="1" applyBorder="1" applyAlignment="1">
      <alignment horizontal="center" vertical="center"/>
    </xf>
    <xf numFmtId="0" fontId="48" fillId="30" borderId="68" xfId="0" applyFont="1" applyFill="1" applyBorder="1" applyAlignment="1">
      <alignment horizontal="center" vertical="center"/>
    </xf>
    <xf numFmtId="3" fontId="70" fillId="30" borderId="69" xfId="0" applyNumberFormat="1" applyFont="1" applyFill="1" applyBorder="1" applyAlignment="1">
      <alignment horizontal="left" vertical="center" wrapText="1"/>
    </xf>
    <xf numFmtId="3" fontId="8" fillId="31" borderId="70" xfId="0" applyNumberFormat="1" applyFont="1" applyFill="1" applyBorder="1" applyAlignment="1">
      <alignment horizontal="center" vertical="center"/>
    </xf>
    <xf numFmtId="3" fontId="8" fillId="30" borderId="71" xfId="0" applyNumberFormat="1" applyFont="1" applyFill="1" applyBorder="1" applyAlignment="1">
      <alignment horizontal="center" vertical="center"/>
    </xf>
    <xf numFmtId="3" fontId="8" fillId="31" borderId="71" xfId="0" applyNumberFormat="1" applyFont="1" applyFill="1" applyBorder="1" applyAlignment="1">
      <alignment horizontal="center" vertical="center"/>
    </xf>
    <xf numFmtId="3" fontId="48" fillId="31" borderId="71" xfId="0" applyNumberFormat="1" applyFont="1" applyFill="1" applyBorder="1" applyAlignment="1">
      <alignment horizontal="center" vertical="center"/>
    </xf>
    <xf numFmtId="0" fontId="87" fillId="0" borderId="33" xfId="247" applyFont="1" applyFill="1" applyBorder="1" applyAlignment="1">
      <alignment horizontal="center" vertical="center" wrapText="1"/>
      <protection/>
    </xf>
    <xf numFmtId="0" fontId="87" fillId="0" borderId="20" xfId="247" applyFont="1" applyFill="1" applyBorder="1" applyAlignment="1">
      <alignment vertical="center"/>
      <protection/>
    </xf>
    <xf numFmtId="0" fontId="10" fillId="0" borderId="9" xfId="0" applyFont="1" applyBorder="1" applyAlignment="1">
      <alignment horizontal="center" vertical="center"/>
    </xf>
    <xf numFmtId="0" fontId="10" fillId="27" borderId="25" xfId="0" applyFont="1" applyFill="1" applyBorder="1" applyAlignment="1">
      <alignment vertical="center"/>
    </xf>
    <xf numFmtId="0" fontId="11" fillId="27" borderId="25" xfId="0" applyFont="1" applyFill="1" applyBorder="1" applyAlignment="1">
      <alignment vertical="center" wrapText="1" shrinkToFit="1"/>
    </xf>
    <xf numFmtId="0" fontId="10" fillId="27" borderId="9" xfId="0" applyFont="1" applyFill="1" applyBorder="1" applyAlignment="1">
      <alignment vertical="center"/>
    </xf>
    <xf numFmtId="0" fontId="11" fillId="27" borderId="9" xfId="0" applyFont="1" applyFill="1" applyBorder="1" applyAlignment="1">
      <alignment vertical="center" wrapText="1" shrinkToFit="1"/>
    </xf>
    <xf numFmtId="0" fontId="11" fillId="0" borderId="33" xfId="0" applyFont="1" applyBorder="1" applyAlignment="1">
      <alignment horizontal="center" vertical="center"/>
    </xf>
    <xf numFmtId="0" fontId="11" fillId="0" borderId="9" xfId="0" applyFont="1" applyBorder="1" applyAlignment="1">
      <alignment horizontal="center" vertical="center" wrapText="1"/>
    </xf>
    <xf numFmtId="0" fontId="11" fillId="0" borderId="9" xfId="0" applyFont="1" applyBorder="1" applyAlignment="1" quotePrefix="1">
      <alignment horizontal="center" vertical="center" wrapText="1"/>
    </xf>
    <xf numFmtId="0" fontId="11" fillId="0" borderId="9" xfId="0" applyFont="1" applyFill="1" applyBorder="1" applyAlignment="1" quotePrefix="1">
      <alignment horizontal="center" vertical="center" wrapText="1"/>
    </xf>
    <xf numFmtId="0" fontId="11" fillId="0" borderId="66"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25" xfId="0" applyFont="1" applyBorder="1" applyAlignment="1">
      <alignment horizontal="center" vertical="center" wrapText="1"/>
    </xf>
    <xf numFmtId="3" fontId="8" fillId="31" borderId="72" xfId="0" applyNumberFormat="1" applyFont="1" applyFill="1" applyBorder="1" applyAlignment="1">
      <alignment horizontal="center" vertical="center"/>
    </xf>
    <xf numFmtId="3" fontId="8" fillId="31" borderId="73" xfId="0" applyNumberFormat="1" applyFont="1" applyFill="1" applyBorder="1" applyAlignment="1">
      <alignment horizontal="center" vertical="center"/>
    </xf>
    <xf numFmtId="3" fontId="8" fillId="31" borderId="74" xfId="0" applyNumberFormat="1" applyFont="1" applyFill="1" applyBorder="1" applyAlignment="1">
      <alignment horizontal="center" vertical="center"/>
    </xf>
    <xf numFmtId="182" fontId="70" fillId="30" borderId="38" xfId="0" applyNumberFormat="1" applyFont="1" applyFill="1" applyBorder="1" applyAlignment="1">
      <alignment horizontal="center" vertical="center" wrapText="1"/>
    </xf>
    <xf numFmtId="182" fontId="75" fillId="30" borderId="69"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xf>
    <xf numFmtId="0" fontId="10" fillId="27" borderId="9" xfId="0" applyFont="1" applyFill="1" applyBorder="1" applyAlignment="1">
      <alignment vertical="center" wrapText="1"/>
    </xf>
    <xf numFmtId="0" fontId="5" fillId="27" borderId="9" xfId="0" applyFont="1" applyFill="1" applyBorder="1" applyAlignment="1">
      <alignment vertical="center" wrapText="1"/>
    </xf>
    <xf numFmtId="0" fontId="17" fillId="27" borderId="9" xfId="0" applyFont="1" applyFill="1" applyBorder="1" applyAlignment="1">
      <alignment vertical="center" wrapText="1"/>
    </xf>
    <xf numFmtId="0" fontId="10" fillId="30" borderId="8" xfId="0" applyFont="1" applyFill="1" applyBorder="1" applyAlignment="1">
      <alignment horizontal="left" vertical="center"/>
    </xf>
    <xf numFmtId="0" fontId="10" fillId="30" borderId="15" xfId="0" applyFont="1" applyFill="1" applyBorder="1" applyAlignment="1">
      <alignment horizontal="left" vertical="center"/>
    </xf>
    <xf numFmtId="0" fontId="11" fillId="27" borderId="33" xfId="0" applyFont="1" applyFill="1" applyBorder="1" applyAlignment="1">
      <alignment horizontal="left" vertical="center" wrapText="1"/>
    </xf>
    <xf numFmtId="0" fontId="20" fillId="27" borderId="33" xfId="0" applyFont="1" applyFill="1" applyBorder="1" applyAlignment="1">
      <alignment horizontal="left" vertical="center" wrapText="1"/>
    </xf>
    <xf numFmtId="0" fontId="20" fillId="27" borderId="33" xfId="0" applyFont="1" applyFill="1" applyBorder="1" applyAlignment="1">
      <alignment horizontal="left" vertical="center" wrapText="1"/>
    </xf>
    <xf numFmtId="0" fontId="9" fillId="27" borderId="33" xfId="0" applyFont="1" applyFill="1" applyBorder="1" applyAlignment="1">
      <alignment horizontal="left" vertical="center" wrapText="1" shrinkToFit="1"/>
    </xf>
    <xf numFmtId="0" fontId="11" fillId="30" borderId="33" xfId="0" applyFont="1" applyFill="1" applyBorder="1" applyAlignment="1">
      <alignment horizontal="left" vertical="center"/>
    </xf>
    <xf numFmtId="0" fontId="11" fillId="4" borderId="33" xfId="0" applyFont="1" applyFill="1" applyBorder="1" applyAlignment="1">
      <alignment horizontal="left" vertical="center"/>
    </xf>
    <xf numFmtId="0" fontId="48" fillId="30" borderId="75" xfId="235" applyFont="1" applyFill="1" applyBorder="1" applyAlignment="1">
      <alignment horizontal="center" vertical="center"/>
      <protection/>
    </xf>
    <xf numFmtId="0" fontId="48" fillId="30" borderId="73" xfId="235" applyFont="1" applyFill="1" applyBorder="1" applyAlignment="1">
      <alignment horizontal="center" vertical="center"/>
      <protection/>
    </xf>
    <xf numFmtId="0" fontId="8" fillId="30" borderId="76" xfId="235" applyFont="1" applyFill="1" applyBorder="1" applyAlignment="1">
      <alignment horizontal="center" vertical="center"/>
      <protection/>
    </xf>
    <xf numFmtId="0" fontId="8" fillId="30" borderId="74" xfId="235" applyFont="1" applyFill="1" applyBorder="1" applyAlignment="1">
      <alignment horizontal="center" vertical="center"/>
      <protection/>
    </xf>
    <xf numFmtId="0" fontId="71" fillId="32" borderId="37" xfId="189" applyFont="1" applyFill="1" applyBorder="1" applyAlignment="1">
      <alignment horizontal="center" vertical="center" wrapText="1"/>
      <protection/>
    </xf>
    <xf numFmtId="0" fontId="71" fillId="32" borderId="36" xfId="189" applyFont="1" applyFill="1" applyBorder="1" applyAlignment="1">
      <alignment horizontal="center" vertical="center" wrapText="1"/>
      <protection/>
    </xf>
    <xf numFmtId="0" fontId="88" fillId="0" borderId="34" xfId="0" applyFont="1" applyFill="1" applyBorder="1" applyAlignment="1">
      <alignment horizontal="center" vertical="center" wrapText="1"/>
    </xf>
    <xf numFmtId="0" fontId="88" fillId="0" borderId="3" xfId="0" applyFont="1" applyFill="1" applyBorder="1" applyAlignment="1">
      <alignment horizontal="center" vertical="center" wrapText="1"/>
    </xf>
    <xf numFmtId="0" fontId="71" fillId="32" borderId="18" xfId="189" applyFont="1" applyFill="1" applyBorder="1" applyAlignment="1">
      <alignment horizontal="center" vertical="center" wrapText="1"/>
      <protection/>
    </xf>
    <xf numFmtId="0" fontId="71" fillId="32" borderId="20" xfId="189" applyFont="1" applyFill="1" applyBorder="1" applyAlignment="1">
      <alignment horizontal="center" vertical="center" wrapText="1"/>
      <protection/>
    </xf>
    <xf numFmtId="0" fontId="71" fillId="32" borderId="19" xfId="189" applyFont="1" applyFill="1" applyBorder="1" applyAlignment="1">
      <alignment horizontal="center" vertical="center" wrapText="1"/>
      <protection/>
    </xf>
    <xf numFmtId="0" fontId="71" fillId="32" borderId="21" xfId="189" applyFont="1" applyFill="1" applyBorder="1" applyAlignment="1">
      <alignment horizontal="center" vertical="center" wrapText="1"/>
      <protection/>
    </xf>
    <xf numFmtId="0" fontId="10" fillId="30" borderId="8" xfId="0" applyFont="1" applyFill="1" applyBorder="1" applyAlignment="1">
      <alignment horizontal="left" vertical="center" wrapText="1"/>
    </xf>
    <xf numFmtId="0" fontId="10" fillId="30" borderId="15" xfId="0" applyFont="1" applyFill="1" applyBorder="1" applyAlignment="1">
      <alignment horizontal="left" vertical="center" wrapText="1"/>
    </xf>
    <xf numFmtId="0" fontId="10" fillId="30" borderId="9" xfId="0" applyFont="1" applyFill="1" applyBorder="1" applyAlignment="1">
      <alignment horizontal="left" vertical="center"/>
    </xf>
    <xf numFmtId="0" fontId="88" fillId="0" borderId="43" xfId="0" applyFont="1" applyFill="1" applyBorder="1" applyAlignment="1">
      <alignment horizontal="center" vertical="center" wrapText="1"/>
    </xf>
    <xf numFmtId="0" fontId="43" fillId="27" borderId="33" xfId="0" applyFont="1" applyFill="1" applyBorder="1" applyAlignment="1">
      <alignment horizontal="left" vertical="top" wrapText="1"/>
    </xf>
    <xf numFmtId="0" fontId="11" fillId="27" borderId="33" xfId="0" applyFont="1" applyFill="1" applyBorder="1" applyAlignment="1">
      <alignment horizontal="left" vertical="top" wrapText="1"/>
    </xf>
    <xf numFmtId="0" fontId="8" fillId="0" borderId="0" xfId="0" applyFont="1" applyAlignment="1">
      <alignment horizontal="left" vertical="center" wrapText="1"/>
    </xf>
    <xf numFmtId="0" fontId="11" fillId="0" borderId="0" xfId="0" applyFont="1" applyFill="1" applyBorder="1" applyAlignment="1">
      <alignment horizontal="left" vertical="center" wrapText="1"/>
    </xf>
    <xf numFmtId="182" fontId="9" fillId="30" borderId="4" xfId="0" applyNumberFormat="1" applyFont="1" applyFill="1" applyBorder="1" applyAlignment="1">
      <alignment horizontal="left" vertical="center"/>
    </xf>
    <xf numFmtId="0" fontId="9" fillId="30" borderId="4" xfId="0" applyFont="1" applyFill="1" applyBorder="1" applyAlignment="1">
      <alignment horizontal="left" vertical="center"/>
    </xf>
    <xf numFmtId="0" fontId="9" fillId="30" borderId="26" xfId="0" applyFont="1" applyFill="1" applyBorder="1" applyAlignment="1">
      <alignment horizontal="left" vertical="center"/>
    </xf>
    <xf numFmtId="182" fontId="43" fillId="4" borderId="8" xfId="0" applyNumberFormat="1" applyFont="1" applyFill="1" applyBorder="1" applyAlignment="1">
      <alignment horizontal="left" vertical="center"/>
    </xf>
    <xf numFmtId="182" fontId="43" fillId="4" borderId="4" xfId="0" applyNumberFormat="1" applyFont="1" applyFill="1" applyBorder="1" applyAlignment="1">
      <alignment horizontal="left" vertical="center"/>
    </xf>
    <xf numFmtId="0" fontId="11" fillId="27" borderId="66" xfId="0" applyFont="1" applyFill="1" applyBorder="1" applyAlignment="1">
      <alignment horizontal="left" vertical="top" wrapText="1"/>
    </xf>
    <xf numFmtId="0" fontId="11" fillId="27" borderId="9" xfId="0" applyFont="1" applyFill="1" applyBorder="1" applyAlignment="1">
      <alignment horizontal="left" vertical="top" wrapText="1"/>
    </xf>
    <xf numFmtId="0" fontId="11" fillId="27" borderId="25" xfId="0" applyFont="1" applyFill="1" applyBorder="1" applyAlignment="1">
      <alignment horizontal="left" vertical="top" wrapText="1"/>
    </xf>
    <xf numFmtId="0" fontId="6" fillId="27" borderId="9" xfId="0" applyFont="1" applyFill="1" applyBorder="1" applyAlignment="1" quotePrefix="1">
      <alignment horizontal="left"/>
    </xf>
    <xf numFmtId="0" fontId="6" fillId="27" borderId="8" xfId="0" applyFont="1" applyFill="1" applyBorder="1" applyAlignment="1">
      <alignment horizontal="left"/>
    </xf>
    <xf numFmtId="0" fontId="6" fillId="27" borderId="4" xfId="0" applyFont="1" applyFill="1" applyBorder="1" applyAlignment="1">
      <alignment horizontal="left"/>
    </xf>
    <xf numFmtId="0" fontId="0" fillId="33" borderId="34" xfId="0" applyFont="1" applyFill="1" applyBorder="1" applyAlignment="1">
      <alignment horizontal="left" vertical="top" wrapText="1"/>
    </xf>
    <xf numFmtId="0" fontId="0" fillId="33" borderId="3" xfId="0" applyFont="1" applyFill="1" applyBorder="1" applyAlignment="1">
      <alignment horizontal="left" vertical="top" wrapText="1"/>
    </xf>
    <xf numFmtId="0" fontId="0" fillId="33" borderId="43" xfId="0" applyFont="1" applyFill="1" applyBorder="1" applyAlignment="1">
      <alignment horizontal="left" vertical="top" wrapText="1"/>
    </xf>
    <xf numFmtId="0" fontId="9" fillId="30" borderId="77" xfId="0" applyFont="1" applyFill="1" applyBorder="1" applyAlignment="1">
      <alignment horizontal="left" vertical="center"/>
    </xf>
    <xf numFmtId="0" fontId="9" fillId="30" borderId="27" xfId="0" applyFont="1" applyFill="1" applyBorder="1" applyAlignment="1">
      <alignment horizontal="left"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0" borderId="78" xfId="0" applyFont="1" applyFill="1" applyBorder="1" applyAlignment="1">
      <alignment horizontal="left" vertical="center"/>
    </xf>
    <xf numFmtId="0" fontId="5" fillId="21" borderId="34" xfId="0" applyFont="1" applyFill="1" applyBorder="1" applyAlignment="1">
      <alignment horizontal="center" vertical="center" wrapText="1"/>
    </xf>
    <xf numFmtId="0" fontId="5" fillId="21" borderId="3" xfId="0" applyFont="1" applyFill="1" applyBorder="1" applyAlignment="1">
      <alignment horizontal="center" vertical="center" wrapText="1"/>
    </xf>
    <xf numFmtId="0" fontId="5" fillId="21" borderId="43"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11" fillId="0" borderId="9" xfId="0" applyFont="1" applyFill="1" applyBorder="1" applyAlignment="1">
      <alignment horizontal="left" vertical="center" wrapText="1"/>
    </xf>
    <xf numFmtId="0" fontId="45" fillId="21" borderId="18" xfId="0" applyFont="1" applyFill="1" applyBorder="1" applyAlignment="1">
      <alignment horizontal="left"/>
    </xf>
    <xf numFmtId="0" fontId="45" fillId="21" borderId="17" xfId="0" applyFont="1" applyFill="1" applyBorder="1" applyAlignment="1">
      <alignment horizontal="left"/>
    </xf>
    <xf numFmtId="0" fontId="45" fillId="21" borderId="19" xfId="0" applyFont="1" applyFill="1" applyBorder="1" applyAlignment="1">
      <alignment horizontal="left"/>
    </xf>
    <xf numFmtId="0" fontId="10" fillId="30" borderId="4" xfId="0" applyFont="1" applyFill="1" applyBorder="1" applyAlignment="1">
      <alignment horizontal="left" vertical="center"/>
    </xf>
    <xf numFmtId="0" fontId="10" fillId="0" borderId="47" xfId="197" applyFont="1" applyBorder="1" applyAlignment="1" quotePrefix="1">
      <alignment horizontal="left" vertical="center" wrapText="1"/>
      <protection/>
    </xf>
    <xf numFmtId="0" fontId="11" fillId="28" borderId="16" xfId="197" applyFont="1" applyFill="1" applyBorder="1" applyAlignment="1" quotePrefix="1">
      <alignment horizontal="left" vertical="center" wrapText="1"/>
      <protection/>
    </xf>
    <xf numFmtId="0" fontId="11" fillId="28" borderId="79" xfId="197" applyFont="1" applyFill="1" applyBorder="1" applyAlignment="1">
      <alignment horizontal="left" vertical="center" wrapText="1"/>
      <protection/>
    </xf>
    <xf numFmtId="0" fontId="11" fillId="28" borderId="39" xfId="197" applyFont="1" applyFill="1" applyBorder="1" applyAlignment="1">
      <alignment horizontal="left" vertical="center" wrapText="1"/>
      <protection/>
    </xf>
    <xf numFmtId="0" fontId="11" fillId="28" borderId="0" xfId="197" applyFont="1" applyFill="1" applyBorder="1" applyAlignment="1" quotePrefix="1">
      <alignment horizontal="left" vertical="center" wrapText="1"/>
      <protection/>
    </xf>
    <xf numFmtId="0" fontId="11" fillId="28" borderId="0" xfId="197" applyFont="1" applyFill="1" applyBorder="1" applyAlignment="1">
      <alignment horizontal="left" vertical="center" wrapText="1"/>
      <protection/>
    </xf>
    <xf numFmtId="0" fontId="72" fillId="28" borderId="63" xfId="168" applyFont="1" applyFill="1" applyBorder="1" applyAlignment="1" quotePrefix="1">
      <alignment horizontal="left" vertical="center" wrapText="1"/>
    </xf>
    <xf numFmtId="0" fontId="11" fillId="28" borderId="21" xfId="197" applyFont="1" applyFill="1" applyBorder="1" applyAlignment="1">
      <alignment horizontal="left" vertical="center" wrapText="1"/>
      <protection/>
    </xf>
    <xf numFmtId="0" fontId="11" fillId="28" borderId="64" xfId="197" applyFont="1" applyFill="1" applyBorder="1" applyAlignment="1" quotePrefix="1">
      <alignment horizontal="left" vertical="center" wrapText="1"/>
      <protection/>
    </xf>
    <xf numFmtId="0" fontId="11" fillId="28" borderId="29" xfId="197" applyFont="1" applyFill="1" applyBorder="1" applyAlignment="1">
      <alignment horizontal="left" vertical="center" wrapText="1"/>
      <protection/>
    </xf>
    <xf numFmtId="0" fontId="11" fillId="28" borderId="41" xfId="197" applyFont="1" applyFill="1" applyBorder="1" applyAlignment="1">
      <alignment horizontal="left" vertical="center" wrapText="1"/>
      <protection/>
    </xf>
    <xf numFmtId="0" fontId="11" fillId="28" borderId="80" xfId="197" applyFont="1" applyFill="1" applyBorder="1" applyAlignment="1" quotePrefix="1">
      <alignment horizontal="left" vertical="center" wrapText="1"/>
      <protection/>
    </xf>
    <xf numFmtId="0" fontId="11" fillId="28" borderId="80" xfId="197" applyFont="1" applyFill="1" applyBorder="1" applyAlignment="1">
      <alignment horizontal="left" vertical="center" wrapText="1"/>
      <protection/>
    </xf>
    <xf numFmtId="0" fontId="11" fillId="28" borderId="81" xfId="197" applyFont="1" applyFill="1" applyBorder="1" applyAlignment="1">
      <alignment horizontal="left" vertical="center" wrapText="1"/>
      <protection/>
    </xf>
    <xf numFmtId="0" fontId="11" fillId="28" borderId="57" xfId="197" applyFont="1" applyFill="1" applyBorder="1" applyAlignment="1" quotePrefix="1">
      <alignment horizontal="left" vertical="center" wrapText="1"/>
      <protection/>
    </xf>
    <xf numFmtId="0" fontId="11" fillId="28" borderId="57" xfId="197" applyFont="1" applyFill="1" applyBorder="1" applyAlignment="1">
      <alignment horizontal="left" vertical="center" wrapText="1"/>
      <protection/>
    </xf>
    <xf numFmtId="0" fontId="11" fillId="28" borderId="55" xfId="197" applyFont="1" applyFill="1" applyBorder="1" applyAlignment="1">
      <alignment horizontal="left" vertical="center" wrapText="1"/>
      <protection/>
    </xf>
    <xf numFmtId="0" fontId="5" fillId="17" borderId="20" xfId="197" applyFont="1" applyFill="1" applyBorder="1" applyAlignment="1">
      <alignment vertical="center" wrapText="1"/>
      <protection/>
    </xf>
    <xf numFmtId="0" fontId="0" fillId="17" borderId="0" xfId="197" applyFont="1" applyFill="1" applyAlignment="1">
      <alignment vertical="center" wrapText="1"/>
      <protection/>
    </xf>
    <xf numFmtId="0" fontId="10" fillId="0" borderId="0" xfId="197" applyFont="1" applyBorder="1" applyAlignment="1">
      <alignment vertical="top" wrapText="1"/>
      <protection/>
    </xf>
    <xf numFmtId="0" fontId="0" fillId="0" borderId="0" xfId="197" applyAlignment="1">
      <alignment vertical="top" wrapText="1"/>
      <protection/>
    </xf>
    <xf numFmtId="0" fontId="10" fillId="0" borderId="9" xfId="197" applyFont="1" applyBorder="1" applyAlignment="1" quotePrefix="1">
      <alignment horizontal="left" vertical="center" wrapText="1"/>
      <protection/>
    </xf>
    <xf numFmtId="0" fontId="11" fillId="28" borderId="25" xfId="197" applyFont="1" applyFill="1" applyBorder="1" applyAlignment="1" quotePrefix="1">
      <alignment horizontal="left" vertical="center" wrapText="1"/>
      <protection/>
    </xf>
    <xf numFmtId="0" fontId="11" fillId="28" borderId="25" xfId="197" applyFont="1" applyFill="1" applyBorder="1" applyAlignment="1">
      <alignment horizontal="left" vertical="center" wrapText="1"/>
      <protection/>
    </xf>
    <xf numFmtId="0" fontId="11" fillId="28" borderId="42" xfId="197" applyFont="1" applyFill="1" applyBorder="1" applyAlignment="1">
      <alignment horizontal="left" vertical="center" wrapText="1"/>
      <protection/>
    </xf>
    <xf numFmtId="0" fontId="10" fillId="28" borderId="8" xfId="197" applyFont="1" applyFill="1" applyBorder="1" applyAlignment="1" quotePrefix="1">
      <alignment horizontal="left" vertical="top" wrapText="1"/>
      <protection/>
    </xf>
    <xf numFmtId="0" fontId="10" fillId="28" borderId="4" xfId="197" applyFont="1" applyFill="1" applyBorder="1" applyAlignment="1">
      <alignment horizontal="left" vertical="top" wrapText="1"/>
      <protection/>
    </xf>
    <xf numFmtId="0" fontId="10" fillId="28" borderId="26" xfId="197" applyFont="1" applyFill="1" applyBorder="1" applyAlignment="1">
      <alignment horizontal="left" vertical="top" wrapText="1"/>
      <protection/>
    </xf>
    <xf numFmtId="0" fontId="11" fillId="28" borderId="9" xfId="197" applyFont="1" applyFill="1" applyBorder="1" applyAlignment="1" quotePrefix="1">
      <alignment horizontal="left" vertical="center" wrapText="1"/>
      <protection/>
    </xf>
    <xf numFmtId="0" fontId="11" fillId="28" borderId="9" xfId="197" applyFont="1" applyFill="1" applyBorder="1" applyAlignment="1">
      <alignment horizontal="left" vertical="center" wrapText="1"/>
      <protection/>
    </xf>
    <xf numFmtId="0" fontId="11" fillId="28" borderId="38" xfId="197" applyFont="1" applyFill="1" applyBorder="1" applyAlignment="1">
      <alignment horizontal="left" vertical="center" wrapText="1"/>
      <protection/>
    </xf>
  </cellXfs>
  <cellStyles count="314">
    <cellStyle name="Normal" xfId="0"/>
    <cellStyle name="&#13;&#10;JournalTemplate=C:\COMFO\CTALK\JOURSTD.TPL&#13;&#10;LbStateAddress=3 3 0 251 1 89 2 311&#13;&#10;LbStateJou" xfId="15"/>
    <cellStyle name="&#13;&#10;JournalTemplate=C:\COMFO\CTALK\JOURSTD.TPL&#13;&#10;LbStateAddress=3 3 0 251 1 89 2 311&#13;&#10;LbStateJou 2" xfId="16"/>
    <cellStyle name="_Comp_Event_Log" xfId="17"/>
    <cellStyle name="_Criteria" xfId="18"/>
    <cellStyle name="_ETC_Summary_220509" xfId="19"/>
    <cellStyle name="_Heading" xfId="20"/>
    <cellStyle name="_HWL BRUSSELS AND HWL SOUTH AFRICA INVOICE DETAILS" xfId="21"/>
    <cellStyle name="_Invoice_Log_Org" xfId="22"/>
    <cellStyle name="_Sub-Heading" xfId="23"/>
    <cellStyle name="20% - Accent1" xfId="24"/>
    <cellStyle name="20% - Accent1 2" xfId="25"/>
    <cellStyle name="20% - Accent1 2 2" xfId="26"/>
    <cellStyle name="20% - Accent1 3" xfId="27"/>
    <cellStyle name="20% - Accent2" xfId="28"/>
    <cellStyle name="20% - Accent2 2" xfId="29"/>
    <cellStyle name="20% - Accent2 2 2" xfId="30"/>
    <cellStyle name="20% - Accent2 3" xfId="31"/>
    <cellStyle name="20% - Accent3" xfId="32"/>
    <cellStyle name="20% - Accent3 2" xfId="33"/>
    <cellStyle name="20% - Accent3 2 2" xfId="34"/>
    <cellStyle name="20% - Accent3 3" xfId="35"/>
    <cellStyle name="20% - Accent4" xfId="36"/>
    <cellStyle name="20% - Accent4 2" xfId="37"/>
    <cellStyle name="20% - Accent4 2 2" xfId="38"/>
    <cellStyle name="20% - Accent4 3" xfId="39"/>
    <cellStyle name="20% - Accent5" xfId="40"/>
    <cellStyle name="20% - Accent5 2" xfId="41"/>
    <cellStyle name="20% - Accent5 2 2" xfId="42"/>
    <cellStyle name="20% - Accent5 3" xfId="43"/>
    <cellStyle name="20% - Accent6" xfId="44"/>
    <cellStyle name="20% - Accent6 2" xfId="45"/>
    <cellStyle name="20% - Accent6 2 2" xfId="46"/>
    <cellStyle name="20% - Accent6 3" xfId="47"/>
    <cellStyle name="40% - Accent1" xfId="48"/>
    <cellStyle name="40% - Accent1 2" xfId="49"/>
    <cellStyle name="40% - Accent1 2 2" xfId="50"/>
    <cellStyle name="40% - Accent1 3" xfId="51"/>
    <cellStyle name="40% - Accent2" xfId="52"/>
    <cellStyle name="40% - Accent2 2" xfId="53"/>
    <cellStyle name="40% - Accent2 2 2" xfId="54"/>
    <cellStyle name="40% - Accent2 3" xfId="55"/>
    <cellStyle name="40% - Accent3" xfId="56"/>
    <cellStyle name="40% - Accent3 2" xfId="57"/>
    <cellStyle name="40% - Accent3 2 2" xfId="58"/>
    <cellStyle name="40% - Accent3 3" xfId="59"/>
    <cellStyle name="40% - Accent4" xfId="60"/>
    <cellStyle name="40% - Accent4 2" xfId="61"/>
    <cellStyle name="40% - Accent4 2 2" xfId="62"/>
    <cellStyle name="40% - Accent4 3" xfId="63"/>
    <cellStyle name="40% - Accent5" xfId="64"/>
    <cellStyle name="40% - Accent5 2" xfId="65"/>
    <cellStyle name="40% - Accent5 2 2" xfId="66"/>
    <cellStyle name="40% - Accent5 3" xfId="67"/>
    <cellStyle name="40% - Accent6" xfId="68"/>
    <cellStyle name="40% - Accent6 2" xfId="69"/>
    <cellStyle name="40% - Accent6 2 2" xfId="70"/>
    <cellStyle name="40% - Accent6 3" xfId="71"/>
    <cellStyle name="60% - Accent1" xfId="72"/>
    <cellStyle name="60% - Accent1 2" xfId="73"/>
    <cellStyle name="60% - Accent2" xfId="74"/>
    <cellStyle name="60% - Accent2 2" xfId="75"/>
    <cellStyle name="60% - Accent3" xfId="76"/>
    <cellStyle name="60% - Accent3 2" xfId="77"/>
    <cellStyle name="60% - Accent4" xfId="78"/>
    <cellStyle name="60% - Accent4 2" xfId="79"/>
    <cellStyle name="60% - Accent5" xfId="80"/>
    <cellStyle name="60% - Accent5 2" xfId="81"/>
    <cellStyle name="60% - Accent6" xfId="82"/>
    <cellStyle name="60% - Accent6 2" xfId="83"/>
    <cellStyle name="Accent1" xfId="84"/>
    <cellStyle name="Accent1 2" xfId="85"/>
    <cellStyle name="Accent2" xfId="86"/>
    <cellStyle name="Accent2 2" xfId="87"/>
    <cellStyle name="Accent3" xfId="88"/>
    <cellStyle name="Accent3 2" xfId="89"/>
    <cellStyle name="Accent4" xfId="90"/>
    <cellStyle name="Accent4 2" xfId="91"/>
    <cellStyle name="Accent5" xfId="92"/>
    <cellStyle name="Accent5 2" xfId="93"/>
    <cellStyle name="Accent6" xfId="94"/>
    <cellStyle name="Accent6 2" xfId="95"/>
    <cellStyle name="args.style" xfId="96"/>
    <cellStyle name="Bad" xfId="97"/>
    <cellStyle name="Bad 2" xfId="98"/>
    <cellStyle name="Calculation" xfId="99"/>
    <cellStyle name="Calculation 2" xfId="100"/>
    <cellStyle name="Calculation 2 2" xfId="101"/>
    <cellStyle name="Calculation 3" xfId="102"/>
    <cellStyle name="Check Cell" xfId="103"/>
    <cellStyle name="Check Cell 2" xfId="104"/>
    <cellStyle name="Comma" xfId="105"/>
    <cellStyle name="Comma  - Style1" xfId="106"/>
    <cellStyle name="Comma  - Style2" xfId="107"/>
    <cellStyle name="Comma  - Style3" xfId="108"/>
    <cellStyle name="Comma  - Style4" xfId="109"/>
    <cellStyle name="Comma  - Style5" xfId="110"/>
    <cellStyle name="Comma  - Style6" xfId="111"/>
    <cellStyle name="Comma  - Style7" xfId="112"/>
    <cellStyle name="Comma  - Style8" xfId="113"/>
    <cellStyle name="Comma [0]" xfId="114"/>
    <cellStyle name="Comma 2" xfId="115"/>
    <cellStyle name="Comma 2 2" xfId="116"/>
    <cellStyle name="Comma 3" xfId="117"/>
    <cellStyle name="Comma 4" xfId="118"/>
    <cellStyle name="Comma 5" xfId="119"/>
    <cellStyle name="Comma 6" xfId="120"/>
    <cellStyle name="Comma 7" xfId="121"/>
    <cellStyle name="Comma 8" xfId="122"/>
    <cellStyle name="Comma0" xfId="123"/>
    <cellStyle name="Currency" xfId="124"/>
    <cellStyle name="Currency [0]" xfId="125"/>
    <cellStyle name="Currency 2" xfId="126"/>
    <cellStyle name="Currency 2 2" xfId="127"/>
    <cellStyle name="Currency 2 2 2" xfId="128"/>
    <cellStyle name="Currency 3" xfId="129"/>
    <cellStyle name="Currency 4" xfId="130"/>
    <cellStyle name="Currency 5" xfId="131"/>
    <cellStyle name="Currency 6" xfId="132"/>
    <cellStyle name="Currency 6 2" xfId="133"/>
    <cellStyle name="Currency0" xfId="134"/>
    <cellStyle name="Date" xfId="135"/>
    <cellStyle name="Explanatory Text" xfId="136"/>
    <cellStyle name="Explanatory Text 2" xfId="137"/>
    <cellStyle name="F2" xfId="138"/>
    <cellStyle name="F3" xfId="139"/>
    <cellStyle name="F4" xfId="140"/>
    <cellStyle name="F5" xfId="141"/>
    <cellStyle name="F6" xfId="142"/>
    <cellStyle name="F7" xfId="143"/>
    <cellStyle name="F8" xfId="144"/>
    <cellStyle name="Fixed" xfId="145"/>
    <cellStyle name="Flag" xfId="146"/>
    <cellStyle name="Followed Hyperlink" xfId="147"/>
    <cellStyle name="Good" xfId="148"/>
    <cellStyle name="Good 2" xfId="149"/>
    <cellStyle name="Header1" xfId="150"/>
    <cellStyle name="Header2" xfId="151"/>
    <cellStyle name="Header2 2" xfId="152"/>
    <cellStyle name="Heading 1" xfId="153"/>
    <cellStyle name="Heading 1 2" xfId="154"/>
    <cellStyle name="Heading 2" xfId="155"/>
    <cellStyle name="Heading 2 2" xfId="156"/>
    <cellStyle name="Heading 3" xfId="157"/>
    <cellStyle name="Heading 3 2" xfId="158"/>
    <cellStyle name="Heading 4" xfId="159"/>
    <cellStyle name="Heading 4 2" xfId="160"/>
    <cellStyle name="HEADING1" xfId="161"/>
    <cellStyle name="HEADING2" xfId="162"/>
    <cellStyle name="Heading3" xfId="163"/>
    <cellStyle name="Heading3 2" xfId="164"/>
    <cellStyle name="Heading4" xfId="165"/>
    <cellStyle name="Horizontal" xfId="166"/>
    <cellStyle name="Horizontal 2" xfId="167"/>
    <cellStyle name="Hyperlink" xfId="168"/>
    <cellStyle name="Hyperlink 2" xfId="169"/>
    <cellStyle name="Input" xfId="170"/>
    <cellStyle name="Input 2" xfId="171"/>
    <cellStyle name="Input 2 2" xfId="172"/>
    <cellStyle name="Input 3" xfId="173"/>
    <cellStyle name="Input Cells" xfId="174"/>
    <cellStyle name="Linked Cell" xfId="175"/>
    <cellStyle name="Linked Cell 2" xfId="176"/>
    <cellStyle name="Neutral" xfId="177"/>
    <cellStyle name="Neutral 2" xfId="178"/>
    <cellStyle name="Normal - Style1" xfId="179"/>
    <cellStyle name="Normal 10" xfId="180"/>
    <cellStyle name="Normal 10 2" xfId="181"/>
    <cellStyle name="Normal 11" xfId="182"/>
    <cellStyle name="Normal 11 2" xfId="183"/>
    <cellStyle name="Normal 12" xfId="184"/>
    <cellStyle name="Normal 12 2" xfId="185"/>
    <cellStyle name="Normal 123" xfId="186"/>
    <cellStyle name="Normal 13" xfId="187"/>
    <cellStyle name="Normal 13 2" xfId="188"/>
    <cellStyle name="Normal 14" xfId="189"/>
    <cellStyle name="Normal 15" xfId="190"/>
    <cellStyle name="Normal 16" xfId="191"/>
    <cellStyle name="Normal 17" xfId="192"/>
    <cellStyle name="Normal 18" xfId="193"/>
    <cellStyle name="Normal 19" xfId="194"/>
    <cellStyle name="Normal 2" xfId="195"/>
    <cellStyle name="Normal 2 2" xfId="196"/>
    <cellStyle name="Normal 2 2 2" xfId="197"/>
    <cellStyle name="Normal 2 3" xfId="198"/>
    <cellStyle name="Normal 20" xfId="199"/>
    <cellStyle name="Normal 21" xfId="200"/>
    <cellStyle name="Normal 22" xfId="201"/>
    <cellStyle name="Normal 23" xfId="202"/>
    <cellStyle name="Normal 24" xfId="203"/>
    <cellStyle name="Normal 25" xfId="204"/>
    <cellStyle name="Normal 26" xfId="205"/>
    <cellStyle name="Normal 27" xfId="206"/>
    <cellStyle name="Normal 28" xfId="207"/>
    <cellStyle name="Normal 29" xfId="208"/>
    <cellStyle name="Normal 3" xfId="209"/>
    <cellStyle name="Normal 3 2" xfId="210"/>
    <cellStyle name="Normal 3 2 2" xfId="211"/>
    <cellStyle name="Normal 3 2 2 2" xfId="212"/>
    <cellStyle name="Normal 3 2 3" xfId="213"/>
    <cellStyle name="Normal 3 2 3 2" xfId="214"/>
    <cellStyle name="Normal 3 2 4" xfId="215"/>
    <cellStyle name="Normal 3 3" xfId="216"/>
    <cellStyle name="Normal 3 3 2" xfId="217"/>
    <cellStyle name="Normal 3 3 2 2" xfId="218"/>
    <cellStyle name="Normal 3 3 3" xfId="219"/>
    <cellStyle name="Normal 3 4" xfId="220"/>
    <cellStyle name="Normal 3 4 2" xfId="221"/>
    <cellStyle name="Normal 3 5" xfId="222"/>
    <cellStyle name="Normal 3 5 2" xfId="223"/>
    <cellStyle name="Normal 3 6" xfId="224"/>
    <cellStyle name="Normal 30" xfId="225"/>
    <cellStyle name="Normal 31" xfId="226"/>
    <cellStyle name="Normal 32" xfId="227"/>
    <cellStyle name="Normal 33" xfId="228"/>
    <cellStyle name="Normal 34" xfId="229"/>
    <cellStyle name="Normal 35" xfId="230"/>
    <cellStyle name="Normal 36" xfId="231"/>
    <cellStyle name="Normal 37" xfId="232"/>
    <cellStyle name="Normal 38" xfId="233"/>
    <cellStyle name="Normal 39" xfId="234"/>
    <cellStyle name="Normal 4" xfId="235"/>
    <cellStyle name="Normal 4 2" xfId="236"/>
    <cellStyle name="Normal 4 2 2" xfId="237"/>
    <cellStyle name="Normal 4 3" xfId="238"/>
    <cellStyle name="Normal 40" xfId="239"/>
    <cellStyle name="Normal 41" xfId="240"/>
    <cellStyle name="Normal 42" xfId="241"/>
    <cellStyle name="Normal 43" xfId="242"/>
    <cellStyle name="Normal 44" xfId="243"/>
    <cellStyle name="Normal 45" xfId="244"/>
    <cellStyle name="Normal 46" xfId="245"/>
    <cellStyle name="Normal 47" xfId="246"/>
    <cellStyle name="Normal 48" xfId="247"/>
    <cellStyle name="Normal 49" xfId="248"/>
    <cellStyle name="Normal 5" xfId="249"/>
    <cellStyle name="Normal 5 2" xfId="250"/>
    <cellStyle name="Normal 5 2 2" xfId="251"/>
    <cellStyle name="Normal 5 3" xfId="252"/>
    <cellStyle name="Normal 5 3 2" xfId="253"/>
    <cellStyle name="Normal 5 4" xfId="254"/>
    <cellStyle name="Normal 5 5" xfId="255"/>
    <cellStyle name="Normal 50" xfId="256"/>
    <cellStyle name="Normal 51" xfId="257"/>
    <cellStyle name="Normal 52" xfId="258"/>
    <cellStyle name="Normal 53" xfId="259"/>
    <cellStyle name="Normal 54" xfId="260"/>
    <cellStyle name="Normal 55" xfId="261"/>
    <cellStyle name="Normal 56" xfId="262"/>
    <cellStyle name="Normal 57" xfId="263"/>
    <cellStyle name="Normal 58" xfId="264"/>
    <cellStyle name="Normal 59" xfId="265"/>
    <cellStyle name="Normal 6" xfId="266"/>
    <cellStyle name="Normal 6 2" xfId="267"/>
    <cellStyle name="Normal 6 2 2" xfId="268"/>
    <cellStyle name="Normal 6 3" xfId="269"/>
    <cellStyle name="Normal 60" xfId="270"/>
    <cellStyle name="Normal 61" xfId="271"/>
    <cellStyle name="Normal 62" xfId="272"/>
    <cellStyle name="Normal 63" xfId="273"/>
    <cellStyle name="Normal 64" xfId="274"/>
    <cellStyle name="Normal 65" xfId="275"/>
    <cellStyle name="Normal 66" xfId="276"/>
    <cellStyle name="Normal 67" xfId="277"/>
    <cellStyle name="Normal 68" xfId="278"/>
    <cellStyle name="Normal 69" xfId="279"/>
    <cellStyle name="Normal 7" xfId="280"/>
    <cellStyle name="Normal 7 2" xfId="281"/>
    <cellStyle name="Normal 7 2 2" xfId="282"/>
    <cellStyle name="Normal 7 3" xfId="283"/>
    <cellStyle name="Normal 70" xfId="284"/>
    <cellStyle name="Normal 71" xfId="285"/>
    <cellStyle name="Normal 72" xfId="286"/>
    <cellStyle name="Normal 8" xfId="287"/>
    <cellStyle name="Normal 9" xfId="288"/>
    <cellStyle name="Normal 9 2" xfId="289"/>
    <cellStyle name="Normal 9 2 2" xfId="290"/>
    <cellStyle name="Normal 9 3" xfId="291"/>
    <cellStyle name="Note" xfId="292"/>
    <cellStyle name="Note 2" xfId="293"/>
    <cellStyle name="Note 2 2" xfId="294"/>
    <cellStyle name="Note 2 2 2" xfId="295"/>
    <cellStyle name="Note 2 3" xfId="296"/>
    <cellStyle name="Note 3" xfId="297"/>
    <cellStyle name="OPSKRIF" xfId="298"/>
    <cellStyle name="Option" xfId="299"/>
    <cellStyle name="OptionHeading" xfId="300"/>
    <cellStyle name="Output" xfId="301"/>
    <cellStyle name="Output 2" xfId="302"/>
    <cellStyle name="Output 2 2" xfId="303"/>
    <cellStyle name="Output 3" xfId="304"/>
    <cellStyle name="per.style" xfId="305"/>
    <cellStyle name="Percent" xfId="306"/>
    <cellStyle name="Percent 2" xfId="307"/>
    <cellStyle name="Percent 2 2" xfId="308"/>
    <cellStyle name="Percent 3" xfId="309"/>
    <cellStyle name="Percent 3 2" xfId="310"/>
    <cellStyle name="Price" xfId="311"/>
    <cellStyle name="RevRep" xfId="312"/>
    <cellStyle name="RevRep 2" xfId="313"/>
    <cellStyle name="Standard_21186 AVF 05.01.04" xfId="314"/>
    <cellStyle name="Style 1" xfId="315"/>
    <cellStyle name="Title" xfId="316"/>
    <cellStyle name="Title 2" xfId="317"/>
    <cellStyle name="Total" xfId="318"/>
    <cellStyle name="Total 2" xfId="319"/>
    <cellStyle name="Total 2 2" xfId="320"/>
    <cellStyle name="Total 3" xfId="321"/>
    <cellStyle name="Undefiniert" xfId="322"/>
    <cellStyle name="Unit" xfId="323"/>
    <cellStyle name="Update" xfId="324"/>
    <cellStyle name="Vertical" xfId="325"/>
    <cellStyle name="Warning Text" xfId="326"/>
    <cellStyle name="Warning Text 2" xfId="3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2305050</xdr:colOff>
      <xdr:row>2</xdr:row>
      <xdr:rowOff>76200</xdr:rowOff>
    </xdr:from>
    <xdr:to>
      <xdr:col>2</xdr:col>
      <xdr:colOff>1638300</xdr:colOff>
      <xdr:row>9</xdr:row>
      <xdr:rowOff>47625</xdr:rowOff>
    </xdr:to>
    <xdr:pic>
      <xdr:nvPicPr>
        <xdr:cNvPr id="1" name="Picture 5" descr="Black on White[2]a"/>
        <xdr:cNvPicPr preferRelativeResize="1">
          <a:picLocks noChangeAspect="1"/>
        </xdr:cNvPicPr>
      </xdr:nvPicPr>
      <xdr:blipFill>
        <a:blip r:embed="rId1"/>
        <a:stretch>
          <a:fillRect/>
        </a:stretch>
      </xdr:blipFill>
      <xdr:spPr>
        <a:xfrm>
          <a:off x="2590800" y="400050"/>
          <a:ext cx="2981325"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hezis\AppData\Local\Microsoft\Windows\Temporary%20Internet%20Files\Content.Outlook\XLQ333HC\Pricing%20Schedule%20NMC%20Infrastructure%20Final%20-%202604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Tender Cover Sheet"/>
      <sheetName val="5.1.0 Preamble"/>
      <sheetName val="5.1.1 Pricing Schedule"/>
      <sheetName val="5.1.2 CPA Formulae"/>
      <sheetName val="5.1.3 Summary"/>
      <sheetName val="5.1.4 PS5"/>
      <sheetName val="5.1.4 Exchange Rates"/>
    </sheetNames>
    <sheetDataSet>
      <sheetData sheetId="4">
        <row r="9">
          <cell r="C9" t="str">
            <v>Fixed </v>
          </cell>
        </row>
        <row r="10">
          <cell r="B10" t="str">
            <v>A</v>
          </cell>
          <cell r="C10" t="str">
            <v>Tenderer's description of Formula A- </v>
          </cell>
        </row>
        <row r="11">
          <cell r="B11" t="str">
            <v>B</v>
          </cell>
          <cell r="C11" t="str">
            <v>Tenderer's description of Formula B</v>
          </cell>
        </row>
        <row r="12">
          <cell r="B12" t="str">
            <v>C</v>
          </cell>
          <cell r="C12" t="str">
            <v>Tenderer's description of Formula C</v>
          </cell>
        </row>
        <row r="13">
          <cell r="B13" t="str">
            <v>D</v>
          </cell>
          <cell r="C13" t="str">
            <v>Tenderer's description of Formula D</v>
          </cell>
        </row>
        <row r="14">
          <cell r="B14" t="str">
            <v>E</v>
          </cell>
          <cell r="C14" t="str">
            <v>Tenderer's description of Formula E</v>
          </cell>
        </row>
        <row r="15">
          <cell r="B15" t="str">
            <v>F</v>
          </cell>
          <cell r="C15" t="str">
            <v>Tenderer's description of Formula F</v>
          </cell>
        </row>
        <row r="16">
          <cell r="B16" t="str">
            <v>G</v>
          </cell>
          <cell r="C16" t="str">
            <v>Tenderer's description of Formula G</v>
          </cell>
        </row>
        <row r="17">
          <cell r="B17" t="str">
            <v>H</v>
          </cell>
          <cell r="C17" t="str">
            <v>Tenderer's description of Formula H</v>
          </cell>
        </row>
        <row r="18">
          <cell r="B18" t="str">
            <v>I</v>
          </cell>
          <cell r="C18" t="str">
            <v>Tenderer's description of Formula I</v>
          </cell>
        </row>
        <row r="19">
          <cell r="B19" t="str">
            <v>J</v>
          </cell>
          <cell r="C19" t="str">
            <v>Tenderer's description of Formula 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resbank.co.za/"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Y45"/>
  <sheetViews>
    <sheetView tabSelected="1" zoomScale="80" zoomScaleNormal="80" zoomScalePageLayoutView="0" workbookViewId="0" topLeftCell="A1">
      <selection activeCell="B8" sqref="B8:C8"/>
    </sheetView>
  </sheetViews>
  <sheetFormatPr defaultColWidth="9.140625" defaultRowHeight="12.75"/>
  <cols>
    <col min="1" max="1" width="10.28125" style="87" customWidth="1"/>
    <col min="2" max="2" width="50.7109375" style="87" bestFit="1" customWidth="1"/>
    <col min="3" max="3" width="94.7109375" style="87" customWidth="1"/>
    <col min="4" max="4" width="9.140625" style="88" customWidth="1"/>
    <col min="5" max="16384" width="9.140625" style="87" customWidth="1"/>
  </cols>
  <sheetData>
    <row r="1" spans="1:103" s="81" customFormat="1" ht="15.75">
      <c r="A1" s="336" t="s">
        <v>82</v>
      </c>
      <c r="B1" s="337"/>
      <c r="C1" s="450" t="s">
        <v>358</v>
      </c>
      <c r="D1" s="3"/>
      <c r="G1" s="41"/>
      <c r="I1" s="7"/>
      <c r="J1" s="7"/>
      <c r="L1" s="42"/>
      <c r="M1" s="11"/>
      <c r="N1" s="44"/>
      <c r="O1" s="45"/>
      <c r="P1" s="7"/>
      <c r="Q1" s="46"/>
      <c r="R1" s="8"/>
      <c r="S1" s="10"/>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row>
    <row r="2" spans="1:103" s="81" customFormat="1" ht="15.75">
      <c r="A2" s="336" t="s">
        <v>83</v>
      </c>
      <c r="B2" s="337"/>
      <c r="C2" s="450" t="s">
        <v>362</v>
      </c>
      <c r="D2" s="7"/>
      <c r="G2" s="41"/>
      <c r="I2" s="7"/>
      <c r="J2" s="7"/>
      <c r="K2" s="9"/>
      <c r="L2" s="43"/>
      <c r="M2" s="12"/>
      <c r="N2" s="44"/>
      <c r="O2" s="45"/>
      <c r="P2" s="7"/>
      <c r="Q2" s="47"/>
      <c r="R2" s="8"/>
      <c r="S2" s="10"/>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row>
    <row r="3" spans="1:103" s="81" customFormat="1" ht="15.75">
      <c r="A3" s="336" t="s">
        <v>84</v>
      </c>
      <c r="B3" s="337"/>
      <c r="C3" s="454"/>
      <c r="D3" s="7"/>
      <c r="G3" s="41"/>
      <c r="I3" s="7"/>
      <c r="J3" s="7"/>
      <c r="K3" s="9"/>
      <c r="L3" s="43"/>
      <c r="M3" s="12"/>
      <c r="N3" s="44"/>
      <c r="O3" s="45"/>
      <c r="P3" s="7"/>
      <c r="Q3" s="47"/>
      <c r="R3" s="8"/>
      <c r="S3" s="10"/>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row>
    <row r="4" spans="1:103" s="81" customFormat="1" ht="15.75">
      <c r="A4" s="336" t="s">
        <v>318</v>
      </c>
      <c r="B4" s="337"/>
      <c r="C4" s="450" t="s">
        <v>321</v>
      </c>
      <c r="D4" s="7"/>
      <c r="G4" s="41"/>
      <c r="I4" s="7"/>
      <c r="J4" s="7"/>
      <c r="K4" s="9"/>
      <c r="L4" s="43"/>
      <c r="M4" s="12"/>
      <c r="N4" s="44"/>
      <c r="O4" s="45"/>
      <c r="P4" s="7"/>
      <c r="Q4" s="47"/>
      <c r="R4" s="8"/>
      <c r="S4" s="10"/>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row>
    <row r="5" spans="1:103" s="81" customFormat="1" ht="15.75">
      <c r="A5" s="3"/>
      <c r="B5" s="94"/>
      <c r="C5" s="54"/>
      <c r="D5" s="7"/>
      <c r="G5" s="41"/>
      <c r="I5" s="7"/>
      <c r="J5" s="7"/>
      <c r="K5" s="9"/>
      <c r="L5" s="43"/>
      <c r="M5" s="12"/>
      <c r="N5" s="44"/>
      <c r="O5" s="45"/>
      <c r="P5" s="7"/>
      <c r="Q5" s="47"/>
      <c r="R5" s="8"/>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4" ht="18">
      <c r="A6" s="86" t="s">
        <v>81</v>
      </c>
      <c r="D6" s="87"/>
    </row>
    <row r="7" spans="3:5" ht="12.75">
      <c r="C7" s="88"/>
      <c r="D7" s="87"/>
      <c r="E7" s="89"/>
    </row>
    <row r="8" spans="1:5" ht="56.25" customHeight="1">
      <c r="A8" s="483">
        <v>1</v>
      </c>
      <c r="B8" s="501" t="s">
        <v>324</v>
      </c>
      <c r="C8" s="502"/>
      <c r="D8" s="87"/>
      <c r="E8" s="89"/>
    </row>
    <row r="9" spans="1:5" ht="33.75" customHeight="1">
      <c r="A9" s="483">
        <v>2</v>
      </c>
      <c r="B9" s="501" t="s">
        <v>322</v>
      </c>
      <c r="C9" s="502"/>
      <c r="D9" s="87"/>
      <c r="E9" s="89"/>
    </row>
    <row r="10" spans="1:5" ht="57.75" customHeight="1">
      <c r="A10" s="483">
        <v>3</v>
      </c>
      <c r="B10" s="501" t="s">
        <v>338</v>
      </c>
      <c r="C10" s="502"/>
      <c r="D10" s="87"/>
      <c r="E10" s="89"/>
    </row>
    <row r="11" spans="1:5" ht="46.5" customHeight="1">
      <c r="A11" s="483">
        <v>4</v>
      </c>
      <c r="B11" s="503" t="s">
        <v>359</v>
      </c>
      <c r="C11" s="503"/>
      <c r="D11" s="87"/>
      <c r="E11" s="89"/>
    </row>
    <row r="12" spans="1:5" s="91" customFormat="1" ht="15.75">
      <c r="A12" s="97"/>
      <c r="B12" s="87"/>
      <c r="C12" s="88"/>
      <c r="D12" s="87"/>
      <c r="E12" s="89"/>
    </row>
    <row r="13" spans="1:5" ht="15.75">
      <c r="A13" s="97"/>
      <c r="C13" s="88"/>
      <c r="D13" s="87"/>
      <c r="E13" s="89"/>
    </row>
    <row r="14" spans="1:7" ht="38.25" customHeight="1">
      <c r="A14" s="334">
        <v>5</v>
      </c>
      <c r="B14" s="335" t="s">
        <v>90</v>
      </c>
      <c r="C14" s="334"/>
      <c r="D14" s="92"/>
      <c r="E14" s="85"/>
      <c r="F14" s="84"/>
      <c r="G14" s="93"/>
    </row>
    <row r="15" spans="1:6" ht="70.5" customHeight="1">
      <c r="A15" s="97"/>
      <c r="B15" s="484" t="s">
        <v>87</v>
      </c>
      <c r="C15" s="485" t="s">
        <v>360</v>
      </c>
      <c r="D15" s="90"/>
      <c r="E15" s="94"/>
      <c r="F15" s="84"/>
    </row>
    <row r="16" spans="1:16" ht="84" customHeight="1">
      <c r="A16" s="97"/>
      <c r="B16" s="486" t="s">
        <v>114</v>
      </c>
      <c r="C16" s="487" t="s">
        <v>361</v>
      </c>
      <c r="D16" s="90"/>
      <c r="E16" s="94"/>
      <c r="F16" s="84"/>
      <c r="I16" s="500"/>
      <c r="J16" s="500"/>
      <c r="K16" s="500"/>
      <c r="L16" s="500"/>
      <c r="M16" s="500"/>
      <c r="N16" s="500"/>
      <c r="O16" s="500"/>
      <c r="P16" s="500"/>
    </row>
    <row r="17" spans="1:16" ht="24" customHeight="1">
      <c r="A17" s="97"/>
      <c r="B17" s="486" t="s">
        <v>205</v>
      </c>
      <c r="C17" s="487" t="s">
        <v>113</v>
      </c>
      <c r="D17" s="90"/>
      <c r="E17" s="94"/>
      <c r="F17" s="84"/>
      <c r="I17" s="500"/>
      <c r="J17" s="500"/>
      <c r="K17" s="500"/>
      <c r="L17" s="500"/>
      <c r="M17" s="500"/>
      <c r="N17" s="500"/>
      <c r="O17" s="500"/>
      <c r="P17" s="500"/>
    </row>
    <row r="18" spans="1:6" ht="85.5" customHeight="1">
      <c r="A18" s="97"/>
      <c r="B18" s="486" t="s">
        <v>242</v>
      </c>
      <c r="C18" s="487" t="s">
        <v>333</v>
      </c>
      <c r="D18" s="90"/>
      <c r="E18" s="94"/>
      <c r="F18" s="90"/>
    </row>
    <row r="19" spans="1:6" ht="124.5" customHeight="1">
      <c r="A19" s="97"/>
      <c r="B19" s="486" t="s">
        <v>243</v>
      </c>
      <c r="C19" s="487" t="s">
        <v>341</v>
      </c>
      <c r="D19" s="90"/>
      <c r="E19" s="94"/>
      <c r="F19" s="90"/>
    </row>
    <row r="20" spans="1:6" ht="29.25" customHeight="1">
      <c r="A20" s="97"/>
      <c r="B20" s="486" t="s">
        <v>340</v>
      </c>
      <c r="C20" s="487" t="s">
        <v>320</v>
      </c>
      <c r="D20" s="90"/>
      <c r="E20" s="94"/>
      <c r="F20" s="90"/>
    </row>
    <row r="21" spans="1:6" ht="15.75">
      <c r="A21" s="97"/>
      <c r="B21" s="272"/>
      <c r="C21" s="273"/>
      <c r="D21" s="90"/>
      <c r="E21" s="94"/>
      <c r="F21" s="90"/>
    </row>
    <row r="22" spans="1:6" ht="15.75">
      <c r="A22" s="97"/>
      <c r="B22" s="90"/>
      <c r="C22" s="95"/>
      <c r="D22" s="90"/>
      <c r="E22" s="94"/>
      <c r="F22" s="90"/>
    </row>
    <row r="23" spans="1:6" ht="15.75">
      <c r="A23" s="441">
        <v>6</v>
      </c>
      <c r="B23" s="464" t="s">
        <v>89</v>
      </c>
      <c r="C23" s="466"/>
      <c r="D23" s="467"/>
      <c r="E23" s="94"/>
      <c r="F23" s="90"/>
    </row>
    <row r="24" spans="1:6" ht="18.75" customHeight="1">
      <c r="A24" s="464" t="s">
        <v>91</v>
      </c>
      <c r="B24" s="465"/>
      <c r="C24" s="466"/>
      <c r="D24" s="467"/>
      <c r="F24" s="90"/>
    </row>
    <row r="25" spans="1:9" ht="36" customHeight="1">
      <c r="A25" s="462"/>
      <c r="B25" s="463" t="s">
        <v>124</v>
      </c>
      <c r="C25" s="456"/>
      <c r="D25" s="457"/>
      <c r="F25" s="84"/>
      <c r="G25" s="93"/>
      <c r="H25" s="93"/>
      <c r="I25" s="93"/>
    </row>
    <row r="26" spans="1:4" ht="15">
      <c r="A26" s="447"/>
      <c r="B26" s="448" t="s">
        <v>221</v>
      </c>
      <c r="C26" s="458"/>
      <c r="D26" s="459"/>
    </row>
    <row r="27" spans="1:4" ht="14.25">
      <c r="A27" s="333"/>
      <c r="B27" s="440" t="s">
        <v>248</v>
      </c>
      <c r="C27" s="460"/>
      <c r="D27" s="461"/>
    </row>
    <row r="28" spans="3:5" ht="12.75">
      <c r="C28" s="88"/>
      <c r="D28" s="87"/>
      <c r="E28" s="89"/>
    </row>
    <row r="37" ht="12.75">
      <c r="E37" s="89"/>
    </row>
    <row r="38" ht="12.75">
      <c r="E38" s="89"/>
    </row>
    <row r="39" ht="12.75">
      <c r="E39" s="89"/>
    </row>
    <row r="40" ht="12.75">
      <c r="E40" s="89"/>
    </row>
    <row r="41" spans="3:5" ht="12.75">
      <c r="C41" s="88"/>
      <c r="D41" s="87"/>
      <c r="E41" s="89"/>
    </row>
    <row r="42" spans="4:5" ht="12.75">
      <c r="D42" s="87"/>
      <c r="E42" s="89"/>
    </row>
    <row r="43" spans="4:5" ht="12.75">
      <c r="D43" s="87"/>
      <c r="E43" s="96"/>
    </row>
    <row r="44" spans="4:5" ht="12.75">
      <c r="D44" s="87"/>
      <c r="E44" s="89"/>
    </row>
    <row r="45" spans="4:5" ht="12.75">
      <c r="D45" s="87"/>
      <c r="E45" s="89"/>
    </row>
  </sheetData>
  <sheetProtection/>
  <mergeCells count="6">
    <mergeCell ref="I16:P16"/>
    <mergeCell ref="I17:P17"/>
    <mergeCell ref="B8:C8"/>
    <mergeCell ref="B11:C11"/>
    <mergeCell ref="B9:C9"/>
    <mergeCell ref="B10:C10"/>
  </mergeCells>
  <printOptions/>
  <pageMargins left="0.7480314960629921" right="0.7480314960629921" top="0.984251968503937" bottom="0.984251968503937" header="0.5118110236220472" footer="0.5118110236220472"/>
  <pageSetup fitToHeight="1" fitToWidth="1" horizontalDpi="600" verticalDpi="600" orientation="portrait" paperSize="9" scale="32" r:id="rId1"/>
  <headerFooter alignWithMargins="0">
    <oddHeader>&amp;C&amp;"Verdana"&amp;7&amp;K000000Turner &amp; Townsend Confidential&amp;1#&amp;REskom Holdings Limited
&amp;A</oddHeader>
    <oddFooter>&amp;L&amp;8&amp;F
&amp;A&amp;CPage &amp;P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showGridLines="0" zoomScale="70" zoomScaleNormal="70" zoomScaleSheetLayoutView="100" zoomScalePageLayoutView="0" workbookViewId="0" topLeftCell="A1">
      <selection activeCell="C16" sqref="C16"/>
    </sheetView>
  </sheetViews>
  <sheetFormatPr defaultColWidth="9.140625" defaultRowHeight="12.75"/>
  <cols>
    <col min="1" max="1" width="4.28125" style="1" customWidth="1"/>
    <col min="2" max="2" width="54.7109375" style="1" customWidth="1"/>
    <col min="3" max="3" width="62.57421875" style="1" customWidth="1"/>
    <col min="4" max="4" width="4.140625" style="1" customWidth="1"/>
    <col min="5" max="16384" width="9.140625" style="1" customWidth="1"/>
  </cols>
  <sheetData>
    <row r="1" spans="1:4" ht="12.75">
      <c r="A1" s="25"/>
      <c r="B1" s="24"/>
      <c r="C1" s="24"/>
      <c r="D1" s="26"/>
    </row>
    <row r="2" spans="1:4" ht="12.75">
      <c r="A2" s="27"/>
      <c r="B2" s="29"/>
      <c r="C2" s="29"/>
      <c r="D2" s="28"/>
    </row>
    <row r="3" spans="1:4" ht="12.75">
      <c r="A3" s="27"/>
      <c r="B3" s="29"/>
      <c r="C3" s="29"/>
      <c r="D3" s="28"/>
    </row>
    <row r="4" spans="1:4" ht="12.75">
      <c r="A4" s="27"/>
      <c r="B4" s="29"/>
      <c r="C4" s="29"/>
      <c r="D4" s="28"/>
    </row>
    <row r="5" spans="1:4" ht="12.75">
      <c r="A5" s="27"/>
      <c r="B5" s="29"/>
      <c r="C5" s="29"/>
      <c r="D5" s="28"/>
    </row>
    <row r="6" spans="1:4" ht="12.75">
      <c r="A6" s="27"/>
      <c r="B6" s="29"/>
      <c r="C6" s="29"/>
      <c r="D6" s="28"/>
    </row>
    <row r="7" spans="1:4" ht="12.75">
      <c r="A7" s="27"/>
      <c r="B7" s="29"/>
      <c r="C7" s="29"/>
      <c r="D7" s="28"/>
    </row>
    <row r="8" spans="1:4" ht="12.75">
      <c r="A8" s="27"/>
      <c r="B8" s="29"/>
      <c r="C8" s="29"/>
      <c r="D8" s="28"/>
    </row>
    <row r="9" spans="1:9" ht="12.75">
      <c r="A9" s="27"/>
      <c r="B9" s="30"/>
      <c r="C9" s="29"/>
      <c r="D9" s="28"/>
      <c r="I9" s="16"/>
    </row>
    <row r="10" spans="1:9" ht="33">
      <c r="A10" s="27"/>
      <c r="B10" s="31" t="s">
        <v>12</v>
      </c>
      <c r="C10" s="31"/>
      <c r="D10" s="28"/>
      <c r="I10" s="16"/>
    </row>
    <row r="11" spans="1:4" ht="26.25">
      <c r="A11" s="27"/>
      <c r="B11" s="32"/>
      <c r="C11" s="32"/>
      <c r="D11" s="28"/>
    </row>
    <row r="12" spans="1:4" ht="18">
      <c r="A12" s="27"/>
      <c r="B12" s="267" t="s">
        <v>85</v>
      </c>
      <c r="C12" s="455" t="str">
        <f>'Read Me'!C1</f>
        <v>CORP 5547</v>
      </c>
      <c r="D12" s="28"/>
    </row>
    <row r="13" spans="1:4" ht="18">
      <c r="A13" s="27"/>
      <c r="B13" s="36"/>
      <c r="C13" s="69"/>
      <c r="D13" s="28"/>
    </row>
    <row r="14" spans="1:4" ht="30" customHeight="1">
      <c r="A14" s="27"/>
      <c r="B14" s="36" t="s">
        <v>86</v>
      </c>
      <c r="C14" s="455" t="str">
        <f>'Read Me'!C2</f>
        <v>Ammonia Solution </v>
      </c>
      <c r="D14" s="28"/>
    </row>
    <row r="15" spans="1:4" ht="30" customHeight="1">
      <c r="A15" s="27"/>
      <c r="B15" s="36"/>
      <c r="C15" s="33"/>
      <c r="D15" s="28"/>
    </row>
    <row r="16" spans="1:10" ht="30" customHeight="1">
      <c r="A16" s="27"/>
      <c r="B16" s="36" t="s">
        <v>80</v>
      </c>
      <c r="C16" s="455">
        <f>'Read Me'!C3</f>
        <v>0</v>
      </c>
      <c r="D16" s="28"/>
      <c r="J16" s="306"/>
    </row>
    <row r="17" spans="1:10" ht="30" customHeight="1">
      <c r="A17" s="27"/>
      <c r="B17" s="36"/>
      <c r="C17" s="126"/>
      <c r="D17" s="28"/>
      <c r="J17" s="306"/>
    </row>
    <row r="18" spans="1:4" ht="42" customHeight="1">
      <c r="A18" s="27"/>
      <c r="B18" s="56" t="s">
        <v>319</v>
      </c>
      <c r="C18" s="455" t="str">
        <f>'Read Me'!C4</f>
        <v>Main Offer</v>
      </c>
      <c r="D18" s="28"/>
    </row>
    <row r="19" spans="1:4" ht="18">
      <c r="A19" s="27"/>
      <c r="B19" s="35"/>
      <c r="C19" s="59"/>
      <c r="D19" s="28"/>
    </row>
    <row r="20" spans="1:4" ht="30" customHeight="1">
      <c r="A20" s="27"/>
      <c r="B20" s="36" t="s">
        <v>220</v>
      </c>
      <c r="C20" s="449" t="e">
        <f>#REF!</f>
        <v>#REF!</v>
      </c>
      <c r="D20" s="28"/>
    </row>
    <row r="21" spans="1:4" ht="30" customHeight="1">
      <c r="A21" s="27"/>
      <c r="B21" s="57" t="s">
        <v>13</v>
      </c>
      <c r="C21" s="60"/>
      <c r="D21" s="28"/>
    </row>
    <row r="22" spans="1:4" ht="30" customHeight="1">
      <c r="A22" s="27"/>
      <c r="B22" s="57"/>
      <c r="C22" s="60"/>
      <c r="D22" s="28"/>
    </row>
    <row r="23" spans="1:4" ht="18.75">
      <c r="A23" s="27"/>
      <c r="B23" s="36" t="s">
        <v>14</v>
      </c>
      <c r="C23" s="452" t="s">
        <v>78</v>
      </c>
      <c r="D23" s="28"/>
    </row>
    <row r="24" spans="1:4" ht="18">
      <c r="A24" s="27"/>
      <c r="B24" s="57" t="s">
        <v>317</v>
      </c>
      <c r="C24" s="125"/>
      <c r="D24" s="28"/>
    </row>
    <row r="25" spans="1:4" ht="18">
      <c r="A25" s="27"/>
      <c r="B25" s="36"/>
      <c r="C25" s="125"/>
      <c r="D25" s="28"/>
    </row>
    <row r="26" spans="1:4" ht="12.75" customHeight="1">
      <c r="A26" s="27"/>
      <c r="B26" s="145"/>
      <c r="C26" s="146"/>
      <c r="D26" s="28"/>
    </row>
    <row r="27" spans="1:4" ht="12.75" customHeight="1">
      <c r="A27" s="27"/>
      <c r="B27" s="145"/>
      <c r="C27" s="146"/>
      <c r="D27" s="28"/>
    </row>
    <row r="28" spans="1:4" ht="30" customHeight="1">
      <c r="A28" s="27"/>
      <c r="B28" s="36" t="s">
        <v>220</v>
      </c>
      <c r="C28" s="449" t="e">
        <f>#REF!</f>
        <v>#REF!</v>
      </c>
      <c r="D28" s="28"/>
    </row>
    <row r="29" spans="1:4" ht="30" customHeight="1">
      <c r="A29" s="27"/>
      <c r="B29" s="57" t="s">
        <v>206</v>
      </c>
      <c r="C29" s="60"/>
      <c r="D29" s="28"/>
    </row>
    <row r="30" spans="1:4" ht="12.75" customHeight="1">
      <c r="A30" s="27"/>
      <c r="B30" s="29"/>
      <c r="C30" s="37"/>
      <c r="D30" s="28"/>
    </row>
    <row r="31" spans="1:4" ht="30" customHeight="1">
      <c r="A31" s="27"/>
      <c r="B31" s="34" t="s">
        <v>15</v>
      </c>
      <c r="C31" s="51"/>
      <c r="D31" s="28"/>
    </row>
    <row r="32" spans="1:4" ht="30" customHeight="1">
      <c r="A32" s="27"/>
      <c r="B32" s="34"/>
      <c r="C32" s="250"/>
      <c r="D32" s="28"/>
    </row>
    <row r="33" spans="1:4" ht="24" customHeight="1">
      <c r="A33" s="27"/>
      <c r="B33" s="249"/>
      <c r="C33" s="250"/>
      <c r="D33" s="28"/>
    </row>
    <row r="34" spans="1:4" ht="12.75" customHeight="1">
      <c r="A34" s="27"/>
      <c r="B34" s="37"/>
      <c r="C34" s="37"/>
      <c r="D34" s="28"/>
    </row>
    <row r="35" spans="1:4" ht="37.5" customHeight="1">
      <c r="A35" s="27"/>
      <c r="B35" s="34" t="s">
        <v>92</v>
      </c>
      <c r="C35" s="123"/>
      <c r="D35" s="28"/>
    </row>
    <row r="36" spans="1:4" ht="12.75" customHeight="1">
      <c r="A36" s="27"/>
      <c r="B36" s="37"/>
      <c r="C36" s="37"/>
      <c r="D36" s="28"/>
    </row>
    <row r="37" spans="1:4" ht="12.75" customHeight="1">
      <c r="A37" s="27"/>
      <c r="B37" s="29"/>
      <c r="C37" s="59"/>
      <c r="D37" s="28"/>
    </row>
    <row r="38" spans="1:4" ht="12.75" customHeight="1">
      <c r="A38" s="27"/>
      <c r="B38" s="37"/>
      <c r="C38" s="37"/>
      <c r="D38" s="28"/>
    </row>
    <row r="39" spans="1:4" ht="30" customHeight="1">
      <c r="A39" s="27"/>
      <c r="B39" s="34" t="s">
        <v>93</v>
      </c>
      <c r="C39" s="123"/>
      <c r="D39" s="28"/>
    </row>
    <row r="40" spans="1:4" ht="14.25" customHeight="1">
      <c r="A40" s="27"/>
      <c r="B40" s="29"/>
      <c r="C40" s="124"/>
      <c r="D40" s="28"/>
    </row>
    <row r="41" spans="1:4" ht="14.25" customHeight="1">
      <c r="A41" s="27"/>
      <c r="B41" s="29"/>
      <c r="C41" s="124"/>
      <c r="D41" s="28"/>
    </row>
    <row r="42" spans="1:4" ht="14.25" customHeight="1">
      <c r="A42" s="27"/>
      <c r="B42" s="29"/>
      <c r="C42" s="29"/>
      <c r="D42" s="28"/>
    </row>
    <row r="43" spans="1:4" ht="35.25" customHeight="1">
      <c r="A43" s="27"/>
      <c r="B43" s="34" t="s">
        <v>16</v>
      </c>
      <c r="C43" s="123"/>
      <c r="D43" s="28"/>
    </row>
    <row r="44" spans="1:4" ht="18.75" thickBot="1">
      <c r="A44" s="38"/>
      <c r="B44" s="39"/>
      <c r="C44" s="53"/>
      <c r="D44" s="40" t="s">
        <v>77</v>
      </c>
    </row>
    <row r="45" ht="18">
      <c r="C45" s="52"/>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0" r:id="rId2"/>
  <headerFooter alignWithMargins="0">
    <oddHeader>&amp;C&amp;"Verdana"&amp;7&amp;K000000Turner &amp; Townsend Confidential&amp;1#&amp;REskom Holdings SOC Limited
&amp;A</oddHeader>
    <oddFooter>&amp;L&amp;8&amp;F
&amp;A&amp;CPage &amp;P of &amp;N&amp;R&amp;D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X35"/>
  <sheetViews>
    <sheetView zoomScalePageLayoutView="0" workbookViewId="0" topLeftCell="A1">
      <selection activeCell="B20" sqref="B20"/>
    </sheetView>
  </sheetViews>
  <sheetFormatPr defaultColWidth="9.140625" defaultRowHeight="12.75"/>
  <cols>
    <col min="1" max="1" width="4.7109375" style="1" customWidth="1"/>
    <col min="2" max="2" width="30.421875" style="100" customWidth="1"/>
    <col min="3" max="3" width="69.00390625" style="1" customWidth="1"/>
    <col min="4" max="16384" width="9.140625" style="1" customWidth="1"/>
  </cols>
  <sheetData>
    <row r="1" spans="1:102" s="81" customFormat="1" ht="15.75">
      <c r="A1" s="504" t="s">
        <v>82</v>
      </c>
      <c r="B1" s="505"/>
      <c r="C1" s="451" t="str">
        <f>'Tender Cover Sheet'!C12</f>
        <v>CORP 5547</v>
      </c>
      <c r="F1" s="41"/>
      <c r="H1" s="7"/>
      <c r="I1" s="7"/>
      <c r="K1" s="42"/>
      <c r="L1" s="11"/>
      <c r="M1" s="44"/>
      <c r="N1" s="45"/>
      <c r="O1" s="7"/>
      <c r="P1" s="46"/>
      <c r="Q1" s="8"/>
      <c r="R1" s="10"/>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row>
    <row r="2" spans="1:102" s="81" customFormat="1" ht="16.5" customHeight="1">
      <c r="A2" s="504" t="s">
        <v>83</v>
      </c>
      <c r="B2" s="505"/>
      <c r="C2" s="450" t="str">
        <f>'Tender Cover Sheet'!C14</f>
        <v>Ammonia Solution </v>
      </c>
      <c r="F2" s="41"/>
      <c r="H2" s="7"/>
      <c r="I2" s="7"/>
      <c r="J2" s="9"/>
      <c r="K2" s="43"/>
      <c r="L2" s="12"/>
      <c r="M2" s="44"/>
      <c r="N2" s="45"/>
      <c r="O2" s="7"/>
      <c r="P2" s="47"/>
      <c r="Q2" s="8"/>
      <c r="R2" s="10"/>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row>
    <row r="3" spans="1:102" s="81" customFormat="1" ht="15.75">
      <c r="A3" s="504" t="s">
        <v>84</v>
      </c>
      <c r="B3" s="505"/>
      <c r="C3" s="451">
        <f>'Tender Cover Sheet'!C16</f>
        <v>0</v>
      </c>
      <c r="F3" s="41"/>
      <c r="H3" s="7"/>
      <c r="I3" s="7"/>
      <c r="J3" s="9"/>
      <c r="K3" s="43"/>
      <c r="L3" s="12"/>
      <c r="M3" s="44"/>
      <c r="N3" s="45"/>
      <c r="O3" s="7"/>
      <c r="P3" s="47"/>
      <c r="Q3" s="8"/>
      <c r="R3" s="10"/>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row>
    <row r="4" spans="1:102" s="81" customFormat="1" ht="15.75">
      <c r="A4" s="504" t="s">
        <v>88</v>
      </c>
      <c r="B4" s="505"/>
      <c r="C4" s="451" t="str">
        <f>'Read Me'!C4</f>
        <v>Main Offer</v>
      </c>
      <c r="F4" s="41"/>
      <c r="H4" s="7"/>
      <c r="I4" s="7"/>
      <c r="J4" s="9"/>
      <c r="K4" s="43"/>
      <c r="L4" s="12"/>
      <c r="M4" s="44"/>
      <c r="N4" s="45"/>
      <c r="O4" s="7"/>
      <c r="P4" s="47"/>
      <c r="Q4" s="8"/>
      <c r="R4" s="10"/>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row>
    <row r="5" spans="1:102" s="81" customFormat="1" ht="15.75">
      <c r="A5" s="3"/>
      <c r="B5" s="94"/>
      <c r="C5" s="54"/>
      <c r="F5" s="41"/>
      <c r="H5" s="7"/>
      <c r="I5" s="7"/>
      <c r="J5" s="9"/>
      <c r="K5" s="43"/>
      <c r="L5" s="12"/>
      <c r="M5" s="44"/>
      <c r="N5" s="45"/>
      <c r="O5" s="7"/>
      <c r="P5" s="47"/>
      <c r="Q5" s="8"/>
      <c r="R5" s="10"/>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row>
    <row r="6" spans="1:3" ht="18">
      <c r="A6" s="98" t="s">
        <v>207</v>
      </c>
      <c r="C6" s="2"/>
    </row>
    <row r="7" spans="1:3" ht="15.75" thickBot="1">
      <c r="A7" s="99"/>
      <c r="C7" s="99"/>
    </row>
    <row r="8" spans="1:3" s="87" customFormat="1" ht="117" customHeight="1" thickBot="1">
      <c r="A8" s="488">
        <v>1</v>
      </c>
      <c r="B8" s="506" t="s">
        <v>363</v>
      </c>
      <c r="C8" s="506"/>
    </row>
    <row r="9" spans="1:3" s="87" customFormat="1" ht="99" customHeight="1" thickBot="1">
      <c r="A9" s="488">
        <v>2</v>
      </c>
      <c r="B9" s="506" t="s">
        <v>339</v>
      </c>
      <c r="C9" s="506"/>
    </row>
    <row r="10" spans="1:7" s="87" customFormat="1" ht="49.5" customHeight="1" thickBot="1">
      <c r="A10" s="488">
        <v>3</v>
      </c>
      <c r="B10" s="506" t="s">
        <v>329</v>
      </c>
      <c r="C10" s="506"/>
      <c r="D10" s="93"/>
      <c r="E10" s="93"/>
      <c r="F10" s="93"/>
      <c r="G10" s="93"/>
    </row>
    <row r="11" spans="1:3" s="87" customFormat="1" ht="70.5" customHeight="1" thickBot="1">
      <c r="A11" s="488">
        <v>4</v>
      </c>
      <c r="B11" s="506" t="s">
        <v>364</v>
      </c>
      <c r="C11" s="506"/>
    </row>
    <row r="12" spans="1:3" s="87" customFormat="1" ht="39.75" customHeight="1" thickBot="1">
      <c r="A12" s="488">
        <v>5</v>
      </c>
      <c r="B12" s="506" t="s">
        <v>126</v>
      </c>
      <c r="C12" s="506"/>
    </row>
    <row r="13" spans="1:6" s="87" customFormat="1" ht="63" customHeight="1" thickBot="1">
      <c r="A13" s="488">
        <v>6</v>
      </c>
      <c r="B13" s="506" t="s">
        <v>330</v>
      </c>
      <c r="C13" s="506"/>
      <c r="F13" s="100"/>
    </row>
    <row r="14" spans="1:3" s="87" customFormat="1" ht="24" customHeight="1" thickBot="1">
      <c r="A14" s="488">
        <v>7</v>
      </c>
      <c r="B14" s="506" t="s">
        <v>208</v>
      </c>
      <c r="C14" s="506"/>
    </row>
    <row r="15" spans="1:7" s="87" customFormat="1" ht="31.5" customHeight="1" thickBot="1">
      <c r="A15" s="488">
        <v>8</v>
      </c>
      <c r="B15" s="506" t="s">
        <v>323</v>
      </c>
      <c r="C15" s="506"/>
      <c r="D15" s="93"/>
      <c r="E15" s="93"/>
      <c r="F15" s="93"/>
      <c r="G15" s="93"/>
    </row>
    <row r="16" spans="1:7" s="87" customFormat="1" ht="49.5" customHeight="1" thickBot="1">
      <c r="A16" s="488">
        <v>9</v>
      </c>
      <c r="B16" s="507" t="s">
        <v>334</v>
      </c>
      <c r="C16" s="508"/>
      <c r="D16" s="93"/>
      <c r="E16" s="93"/>
      <c r="F16" s="93"/>
      <c r="G16" s="93"/>
    </row>
    <row r="17" spans="1:3" s="87" customFormat="1" ht="23.25" customHeight="1" thickBot="1">
      <c r="A17" s="488">
        <v>10</v>
      </c>
      <c r="B17" s="511" t="s">
        <v>124</v>
      </c>
      <c r="C17" s="511"/>
    </row>
    <row r="18" spans="1:7" s="87" customFormat="1" ht="22.5" customHeight="1" thickBot="1">
      <c r="A18" s="488">
        <v>11</v>
      </c>
      <c r="B18" s="510" t="s">
        <v>221</v>
      </c>
      <c r="C18" s="510"/>
      <c r="D18" s="93"/>
      <c r="E18" s="93"/>
      <c r="F18" s="93"/>
      <c r="G18" s="93"/>
    </row>
    <row r="19" spans="1:4" s="87" customFormat="1" ht="15.75" thickBot="1">
      <c r="A19" s="488">
        <v>12</v>
      </c>
      <c r="B19" s="509" t="s">
        <v>248</v>
      </c>
      <c r="C19" s="509"/>
      <c r="D19" s="93"/>
    </row>
    <row r="20" s="87" customFormat="1" ht="12.75">
      <c r="B20" s="100"/>
    </row>
    <row r="21" s="87" customFormat="1" ht="12.75">
      <c r="B21" s="100"/>
    </row>
    <row r="22" s="87" customFormat="1" ht="12.75">
      <c r="B22" s="100"/>
    </row>
    <row r="23" spans="1:2" s="87" customFormat="1" ht="15.75">
      <c r="A23" s="101"/>
      <c r="B23" s="100"/>
    </row>
    <row r="24" s="87" customFormat="1" ht="12.75">
      <c r="B24" s="100"/>
    </row>
    <row r="25" s="87" customFormat="1" ht="12.75">
      <c r="B25" s="100"/>
    </row>
    <row r="26" s="87" customFormat="1" ht="12.75">
      <c r="B26" s="100"/>
    </row>
    <row r="27" s="87" customFormat="1" ht="12.75">
      <c r="B27" s="100"/>
    </row>
    <row r="28" s="87" customFormat="1" ht="12.75">
      <c r="B28" s="100"/>
    </row>
    <row r="29" s="87" customFormat="1" ht="12.75">
      <c r="B29" s="100"/>
    </row>
    <row r="30" s="87" customFormat="1" ht="12.75">
      <c r="B30" s="100"/>
    </row>
    <row r="31" s="87" customFormat="1" ht="12.75">
      <c r="B31" s="100"/>
    </row>
    <row r="32" s="87" customFormat="1" ht="12.75">
      <c r="B32" s="100"/>
    </row>
    <row r="33" s="87" customFormat="1" ht="12.75">
      <c r="B33" s="100"/>
    </row>
    <row r="34" spans="1:2" s="87" customFormat="1" ht="12.75">
      <c r="A34" s="102"/>
      <c r="B34" s="100"/>
    </row>
    <row r="35" spans="1:2" s="87" customFormat="1" ht="15.75">
      <c r="A35" s="101"/>
      <c r="B35" s="100"/>
    </row>
  </sheetData>
  <sheetProtection/>
  <mergeCells count="16">
    <mergeCell ref="B19:C19"/>
    <mergeCell ref="B8:C8"/>
    <mergeCell ref="B10:C10"/>
    <mergeCell ref="B11:C11"/>
    <mergeCell ref="B12:C12"/>
    <mergeCell ref="B18:C18"/>
    <mergeCell ref="B17:C17"/>
    <mergeCell ref="B13:C13"/>
    <mergeCell ref="B14:C14"/>
    <mergeCell ref="A1:B1"/>
    <mergeCell ref="A2:B2"/>
    <mergeCell ref="A3:B3"/>
    <mergeCell ref="A4:B4"/>
    <mergeCell ref="B15:C15"/>
    <mergeCell ref="B16:C16"/>
    <mergeCell ref="B9:C9"/>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Header>&amp;C&amp;"Verdana"&amp;7&amp;K000000Turner &amp; Townsend Confidential&amp;1#&amp;REskom Holdings SOC Limited
&amp;A</oddHeader>
    <oddFooter>&amp;L&amp;8&amp;F
&amp;A&amp;CPage &amp;P of &amp;N&amp;R&amp;D</oddFooter>
  </headerFooter>
</worksheet>
</file>

<file path=xl/worksheets/sheet4.xml><?xml version="1.0" encoding="utf-8"?>
<worksheet xmlns="http://schemas.openxmlformats.org/spreadsheetml/2006/main" xmlns:r="http://schemas.openxmlformats.org/officeDocument/2006/relationships">
  <sheetPr>
    <tabColor rgb="FFFFC000"/>
  </sheetPr>
  <dimension ref="A1:CL53"/>
  <sheetViews>
    <sheetView zoomScale="70" zoomScaleNormal="70" zoomScalePageLayoutView="0" workbookViewId="0" topLeftCell="A1">
      <selection activeCell="F22" sqref="F22"/>
    </sheetView>
  </sheetViews>
  <sheetFormatPr defaultColWidth="9.7109375" defaultRowHeight="12.75"/>
  <cols>
    <col min="1" max="1" width="16.28125" style="70" customWidth="1"/>
    <col min="2" max="2" width="14.7109375" style="70" customWidth="1"/>
    <col min="3" max="3" width="50.57421875" style="310" customWidth="1"/>
    <col min="4" max="4" width="20.8515625" style="310" customWidth="1"/>
    <col min="5" max="5" width="19.140625" style="340" customWidth="1"/>
    <col min="6" max="7" width="26.7109375" style="316" customWidth="1"/>
    <col min="8" max="8" width="25.140625" style="316" customWidth="1"/>
    <col min="9" max="9" width="23.8515625" style="316" customWidth="1"/>
    <col min="10" max="10" width="23.8515625" style="274" customWidth="1"/>
    <col min="11" max="12" width="21.140625" style="70" customWidth="1"/>
    <col min="13" max="14" width="26.7109375" style="70" customWidth="1"/>
    <col min="15" max="15" width="25.00390625" style="70" customWidth="1"/>
    <col min="16" max="16" width="26.28125" style="70" customWidth="1"/>
    <col min="17" max="17" width="27.7109375" style="70" customWidth="1"/>
    <col min="18" max="18" width="47.8515625" style="70" customWidth="1"/>
    <col min="19" max="19" width="56.7109375" style="70" customWidth="1"/>
    <col min="20" max="22" width="9.140625" style="70" customWidth="1"/>
    <col min="23" max="25" width="9.140625" style="70" hidden="1" customWidth="1"/>
    <col min="26" max="193" width="9.140625" style="70" customWidth="1"/>
    <col min="194" max="194" width="6.00390625" style="70" customWidth="1"/>
    <col min="195" max="195" width="11.140625" style="70" customWidth="1"/>
    <col min="196" max="196" width="37.28125" style="70" customWidth="1"/>
    <col min="197" max="197" width="14.140625" style="70" customWidth="1"/>
    <col min="198" max="199" width="12.00390625" style="70" customWidth="1"/>
    <col min="200" max="200" width="17.8515625" style="70" customWidth="1"/>
    <col min="201" max="201" width="15.7109375" style="70" customWidth="1"/>
    <col min="202" max="207" width="0" style="70" hidden="1" customWidth="1"/>
    <col min="208" max="208" width="11.8515625" style="70" customWidth="1"/>
    <col min="209" max="209" width="31.8515625" style="70" customWidth="1"/>
    <col min="210" max="210" width="12.140625" style="70" customWidth="1"/>
    <col min="211" max="211" width="12.00390625" style="70" customWidth="1"/>
    <col min="212" max="212" width="12.57421875" style="70" customWidth="1"/>
    <col min="213" max="213" width="12.00390625" style="70" customWidth="1"/>
    <col min="214" max="214" width="11.140625" style="70" customWidth="1"/>
    <col min="215" max="216" width="11.7109375" style="70" customWidth="1"/>
    <col min="217" max="217" width="12.57421875" style="70" customWidth="1"/>
    <col min="218" max="218" width="9.7109375" style="70" customWidth="1"/>
    <col min="219" max="219" width="12.00390625" style="70" customWidth="1"/>
    <col min="220" max="16384" width="9.7109375" style="70" customWidth="1"/>
  </cols>
  <sheetData>
    <row r="1" spans="1:90" s="81" customFormat="1" ht="17.25" customHeight="1">
      <c r="A1" s="526" t="s">
        <v>82</v>
      </c>
      <c r="B1" s="526"/>
      <c r="C1" s="524" t="str">
        <f>'Tender Cover Sheet'!C12</f>
        <v>CORP 5547</v>
      </c>
      <c r="D1" s="525"/>
      <c r="E1" s="429"/>
      <c r="F1" s="429"/>
      <c r="G1" s="429"/>
      <c r="H1" s="429"/>
      <c r="I1" s="429"/>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row>
    <row r="2" spans="1:90" s="81" customFormat="1" ht="18.75" customHeight="1">
      <c r="A2" s="526" t="s">
        <v>83</v>
      </c>
      <c r="B2" s="526"/>
      <c r="C2" s="524">
        <f>'Tender Cover Sheet'!C13</f>
        <v>0</v>
      </c>
      <c r="D2" s="525"/>
      <c r="E2" s="429"/>
      <c r="F2" s="429"/>
      <c r="G2" s="429"/>
      <c r="H2" s="429"/>
      <c r="I2" s="429"/>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row>
    <row r="3" spans="1:90" s="81" customFormat="1" ht="15.75">
      <c r="A3" s="526" t="s">
        <v>84</v>
      </c>
      <c r="B3" s="526"/>
      <c r="C3" s="524" t="str">
        <f>'Tender Cover Sheet'!C14</f>
        <v>Ammonia Solution </v>
      </c>
      <c r="D3" s="525"/>
      <c r="E3" s="415"/>
      <c r="F3" s="415"/>
      <c r="G3" s="415"/>
      <c r="H3" s="415"/>
      <c r="I3" s="415"/>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row>
    <row r="4" spans="1:90" s="81" customFormat="1" ht="17.25" customHeight="1">
      <c r="A4" s="526" t="s">
        <v>88</v>
      </c>
      <c r="B4" s="526"/>
      <c r="C4" s="524">
        <f>'Tender Cover Sheet'!C15</f>
        <v>0</v>
      </c>
      <c r="D4" s="525"/>
      <c r="E4" s="429"/>
      <c r="F4" s="429"/>
      <c r="G4" s="429"/>
      <c r="H4" s="429"/>
      <c r="I4" s="42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3:10" s="81" customFormat="1" ht="15">
      <c r="C5" s="307"/>
      <c r="D5" s="307"/>
      <c r="E5" s="235"/>
      <c r="F5" s="332"/>
      <c r="G5" s="332"/>
      <c r="H5" s="332"/>
      <c r="I5" s="332"/>
      <c r="J5" s="296"/>
    </row>
    <row r="6" spans="1:10" ht="18">
      <c r="A6" s="236" t="s">
        <v>241</v>
      </c>
      <c r="C6" s="70"/>
      <c r="D6" s="70"/>
      <c r="E6" s="281"/>
      <c r="F6" s="314"/>
      <c r="G6" s="314"/>
      <c r="H6" s="314"/>
      <c r="I6" s="314"/>
      <c r="J6" s="282"/>
    </row>
    <row r="7" spans="1:10" ht="15">
      <c r="A7" s="235"/>
      <c r="C7" s="70"/>
      <c r="D7" s="70"/>
      <c r="E7" s="235"/>
      <c r="F7" s="332"/>
      <c r="G7" s="332"/>
      <c r="H7" s="332"/>
      <c r="I7" s="332"/>
      <c r="J7" s="282"/>
    </row>
    <row r="8" spans="1:10" ht="18.75" thickBot="1">
      <c r="A8" s="236" t="s">
        <v>115</v>
      </c>
      <c r="C8" s="70"/>
      <c r="D8" s="70"/>
      <c r="E8" s="281"/>
      <c r="F8" s="314"/>
      <c r="G8" s="314"/>
      <c r="H8" s="314"/>
      <c r="I8" s="314"/>
      <c r="J8" s="282"/>
    </row>
    <row r="9" spans="1:10" ht="104.25" customHeight="1" thickBot="1">
      <c r="A9" s="439">
        <v>1</v>
      </c>
      <c r="B9" s="506" t="s">
        <v>342</v>
      </c>
      <c r="C9" s="506"/>
      <c r="D9" s="506"/>
      <c r="E9" s="506"/>
      <c r="F9" s="506"/>
      <c r="G9" s="415"/>
      <c r="J9" s="70"/>
    </row>
    <row r="10" spans="1:10" ht="52.5" customHeight="1" thickBot="1">
      <c r="A10" s="439">
        <v>2</v>
      </c>
      <c r="B10" s="528" t="s">
        <v>344</v>
      </c>
      <c r="C10" s="529"/>
      <c r="D10" s="529"/>
      <c r="E10" s="529"/>
      <c r="F10" s="529"/>
      <c r="G10" s="332"/>
      <c r="J10" s="70"/>
    </row>
    <row r="11" spans="1:10" ht="69" customHeight="1" thickBot="1">
      <c r="A11" s="439">
        <v>3</v>
      </c>
      <c r="B11" s="506" t="s">
        <v>345</v>
      </c>
      <c r="C11" s="506"/>
      <c r="D11" s="506"/>
      <c r="E11" s="506"/>
      <c r="F11" s="506"/>
      <c r="G11" s="415"/>
      <c r="J11" s="70"/>
    </row>
    <row r="12" spans="1:10" ht="48" customHeight="1" thickBot="1">
      <c r="A12" s="439">
        <v>4</v>
      </c>
      <c r="B12" s="506" t="s">
        <v>346</v>
      </c>
      <c r="C12" s="506"/>
      <c r="D12" s="506"/>
      <c r="E12" s="506"/>
      <c r="F12" s="506"/>
      <c r="G12" s="415"/>
      <c r="J12" s="70"/>
    </row>
    <row r="13" spans="1:10" ht="24" customHeight="1" thickBot="1">
      <c r="A13" s="439">
        <v>5</v>
      </c>
      <c r="B13" s="506" t="s">
        <v>244</v>
      </c>
      <c r="C13" s="506"/>
      <c r="D13" s="506"/>
      <c r="E13" s="506"/>
      <c r="F13" s="506"/>
      <c r="G13" s="415"/>
      <c r="J13" s="70"/>
    </row>
    <row r="14" spans="3:10" s="80" customFormat="1" ht="16.5" customHeight="1" thickBot="1">
      <c r="C14" s="308"/>
      <c r="D14" s="308"/>
      <c r="E14" s="338"/>
      <c r="F14" s="49"/>
      <c r="G14" s="49"/>
      <c r="H14" s="49"/>
      <c r="I14" s="49"/>
      <c r="J14" s="442"/>
    </row>
    <row r="15" spans="3:25" ht="30" customHeight="1" thickBot="1">
      <c r="C15" s="309"/>
      <c r="D15" s="309"/>
      <c r="E15" s="339"/>
      <c r="F15" s="315"/>
      <c r="G15" s="315"/>
      <c r="H15" s="518" t="s">
        <v>230</v>
      </c>
      <c r="I15" s="527"/>
      <c r="J15" s="518" t="s">
        <v>257</v>
      </c>
      <c r="K15" s="519"/>
      <c r="L15" s="519"/>
      <c r="M15" s="519"/>
      <c r="N15" s="527"/>
      <c r="O15" s="518" t="s">
        <v>260</v>
      </c>
      <c r="P15" s="519"/>
      <c r="Q15" s="519"/>
      <c r="R15" s="481" t="s">
        <v>231</v>
      </c>
      <c r="S15" s="482"/>
      <c r="X15" s="317"/>
      <c r="Y15" s="387" t="s">
        <v>209</v>
      </c>
    </row>
    <row r="16" spans="1:24" s="80" customFormat="1" ht="44.25" customHeight="1">
      <c r="A16" s="520" t="s">
        <v>308</v>
      </c>
      <c r="B16" s="520" t="s">
        <v>335</v>
      </c>
      <c r="C16" s="522"/>
      <c r="D16" s="516" t="s">
        <v>251</v>
      </c>
      <c r="E16" s="516" t="s">
        <v>252</v>
      </c>
      <c r="F16" s="516" t="s">
        <v>352</v>
      </c>
      <c r="G16" s="516" t="s">
        <v>353</v>
      </c>
      <c r="H16" s="516" t="s">
        <v>253</v>
      </c>
      <c r="I16" s="516" t="s">
        <v>336</v>
      </c>
      <c r="J16" s="516" t="s">
        <v>254</v>
      </c>
      <c r="K16" s="516" t="s">
        <v>255</v>
      </c>
      <c r="L16" s="516" t="s">
        <v>309</v>
      </c>
      <c r="M16" s="516" t="s">
        <v>256</v>
      </c>
      <c r="N16" s="516" t="s">
        <v>343</v>
      </c>
      <c r="O16" s="516" t="s">
        <v>258</v>
      </c>
      <c r="P16" s="516" t="s">
        <v>259</v>
      </c>
      <c r="Q16" s="516" t="s">
        <v>306</v>
      </c>
      <c r="R16" s="516" t="s">
        <v>307</v>
      </c>
      <c r="W16" s="129" t="s">
        <v>1</v>
      </c>
      <c r="X16" s="391" t="s">
        <v>282</v>
      </c>
    </row>
    <row r="17" spans="1:24" s="80" customFormat="1" ht="38.25" customHeight="1">
      <c r="A17" s="521"/>
      <c r="B17" s="521"/>
      <c r="C17" s="523"/>
      <c r="D17" s="517"/>
      <c r="E17" s="517"/>
      <c r="F17" s="517"/>
      <c r="G17" s="517"/>
      <c r="H17" s="517"/>
      <c r="I17" s="517"/>
      <c r="J17" s="517"/>
      <c r="K17" s="517"/>
      <c r="L17" s="517"/>
      <c r="M17" s="517"/>
      <c r="N17" s="517"/>
      <c r="O17" s="517"/>
      <c r="P17" s="517"/>
      <c r="Q17" s="517"/>
      <c r="R17" s="517"/>
      <c r="W17" s="129" t="s">
        <v>2</v>
      </c>
      <c r="X17" s="391" t="s">
        <v>284</v>
      </c>
    </row>
    <row r="18" spans="1:24" s="432" customFormat="1" ht="30.75" customHeight="1">
      <c r="A18" s="435">
        <v>1</v>
      </c>
      <c r="B18" s="512" t="s">
        <v>325</v>
      </c>
      <c r="C18" s="513"/>
      <c r="D18" s="446" t="s">
        <v>351</v>
      </c>
      <c r="E18" s="446">
        <v>137.5</v>
      </c>
      <c r="F18" s="436"/>
      <c r="G18" s="495"/>
      <c r="H18" s="444">
        <f aca="true" t="shared" si="0" ref="H18:H24">(F18+G18)*E18</f>
        <v>0</v>
      </c>
      <c r="I18" s="437" t="s">
        <v>209</v>
      </c>
      <c r="J18" s="438">
        <f>IF(I18&lt;&gt;"",VLOOKUP(I18,'5.1.3 Exchange Rates'!$C$23:$E$38,2,FALSE),"")</f>
        <v>0</v>
      </c>
      <c r="K18" s="437"/>
      <c r="L18" s="445">
        <f aca="true" t="shared" si="1" ref="L18:L24">E18*K18</f>
        <v>0</v>
      </c>
      <c r="M18" s="445">
        <f aca="true" t="shared" si="2" ref="M18:M24">L18*J18</f>
        <v>0</v>
      </c>
      <c r="N18" s="444">
        <f aca="true" t="shared" si="3" ref="N18:N24">M18+H18</f>
        <v>0</v>
      </c>
      <c r="O18" s="437"/>
      <c r="P18" s="444">
        <f aca="true" t="shared" si="4" ref="P18:P24">N18+O18</f>
        <v>0</v>
      </c>
      <c r="Q18" s="471" t="s">
        <v>1</v>
      </c>
      <c r="R18" s="444" t="str">
        <f>IF(Q18="","Fixed",VLOOKUP(Q18,'[1]5.1.2 CPA Formulae'!$B$9:$E$19,2,FALSE))</f>
        <v>Tenderer's description of Formula A- </v>
      </c>
      <c r="W18" s="129" t="s">
        <v>4</v>
      </c>
      <c r="X18" s="391" t="s">
        <v>288</v>
      </c>
    </row>
    <row r="19" spans="1:24" s="432" customFormat="1" ht="30.75" customHeight="1">
      <c r="A19" s="435">
        <v>2</v>
      </c>
      <c r="B19" s="512" t="s">
        <v>354</v>
      </c>
      <c r="C19" s="513"/>
      <c r="D19" s="446" t="s">
        <v>351</v>
      </c>
      <c r="E19" s="446">
        <v>1178.7</v>
      </c>
      <c r="F19" s="436"/>
      <c r="G19" s="495"/>
      <c r="H19" s="444">
        <f>(F19+G19)*E19</f>
        <v>0</v>
      </c>
      <c r="I19" s="437" t="s">
        <v>209</v>
      </c>
      <c r="J19" s="438">
        <f>IF(I19&lt;&gt;"",VLOOKUP(I19,'5.1.3 Exchange Rates'!$C$23:$E$38,2,FALSE),"")</f>
        <v>0</v>
      </c>
      <c r="K19" s="437"/>
      <c r="L19" s="445">
        <f>E19*K19</f>
        <v>0</v>
      </c>
      <c r="M19" s="445">
        <f>L19*J19</f>
        <v>0</v>
      </c>
      <c r="N19" s="444">
        <f>M19+H19</f>
        <v>0</v>
      </c>
      <c r="O19" s="437"/>
      <c r="P19" s="444">
        <f>N19+O19</f>
        <v>0</v>
      </c>
      <c r="Q19" s="471" t="s">
        <v>1</v>
      </c>
      <c r="R19" s="444" t="str">
        <f>IF(Q19="","Fixed",VLOOKUP(Q19,'[1]5.1.2 CPA Formulae'!$B$9:$E$19,2,FALSE))</f>
        <v>Tenderer's description of Formula A- </v>
      </c>
      <c r="W19" s="129" t="s">
        <v>6</v>
      </c>
      <c r="X19" s="391" t="s">
        <v>290</v>
      </c>
    </row>
    <row r="20" spans="1:24" s="432" customFormat="1" ht="30.75" customHeight="1">
      <c r="A20" s="435">
        <v>3</v>
      </c>
      <c r="B20" s="512" t="s">
        <v>355</v>
      </c>
      <c r="C20" s="513"/>
      <c r="D20" s="446" t="s">
        <v>351</v>
      </c>
      <c r="E20" s="446">
        <v>33.93</v>
      </c>
      <c r="F20" s="436"/>
      <c r="G20" s="495"/>
      <c r="H20" s="444">
        <f>(F20+G20)*E20</f>
        <v>0</v>
      </c>
      <c r="I20" s="437" t="s">
        <v>209</v>
      </c>
      <c r="J20" s="438">
        <f>IF(I20&lt;&gt;"",VLOOKUP(I20,'5.1.3 Exchange Rates'!$C$23:$E$38,2,FALSE),"")</f>
        <v>0</v>
      </c>
      <c r="K20" s="437"/>
      <c r="L20" s="445">
        <f>E20*K20</f>
        <v>0</v>
      </c>
      <c r="M20" s="445">
        <f>L20*J20</f>
        <v>0</v>
      </c>
      <c r="N20" s="444">
        <f>M20+H20</f>
        <v>0</v>
      </c>
      <c r="O20" s="437"/>
      <c r="P20" s="444">
        <f>N20+O20</f>
        <v>0</v>
      </c>
      <c r="Q20" s="471" t="s">
        <v>1</v>
      </c>
      <c r="R20" s="444" t="str">
        <f>IF(Q20="","Fixed",VLOOKUP(Q20,'[1]5.1.2 CPA Formulae'!$B$9:$E$19,2,FALSE))</f>
        <v>Tenderer's description of Formula A- </v>
      </c>
      <c r="W20" s="129" t="s">
        <v>6</v>
      </c>
      <c r="X20" s="391" t="s">
        <v>290</v>
      </c>
    </row>
    <row r="21" spans="1:24" s="432" customFormat="1" ht="30.75" customHeight="1">
      <c r="A21" s="435">
        <v>4</v>
      </c>
      <c r="B21" s="512" t="s">
        <v>326</v>
      </c>
      <c r="C21" s="513"/>
      <c r="D21" s="446" t="s">
        <v>351</v>
      </c>
      <c r="E21" s="498">
        <v>447.7</v>
      </c>
      <c r="F21" s="436"/>
      <c r="G21" s="495"/>
      <c r="H21" s="444">
        <f t="shared" si="0"/>
        <v>0</v>
      </c>
      <c r="I21" s="437" t="s">
        <v>209</v>
      </c>
      <c r="J21" s="438">
        <f>IF(I21&lt;&gt;"",VLOOKUP(I21,'5.1.3 Exchange Rates'!$C$23:$E$38,2,FALSE),"")</f>
        <v>0</v>
      </c>
      <c r="K21" s="437"/>
      <c r="L21" s="445">
        <f t="shared" si="1"/>
        <v>0</v>
      </c>
      <c r="M21" s="445">
        <f t="shared" si="2"/>
        <v>0</v>
      </c>
      <c r="N21" s="444">
        <f t="shared" si="3"/>
        <v>0</v>
      </c>
      <c r="O21" s="437"/>
      <c r="P21" s="444">
        <f t="shared" si="4"/>
        <v>0</v>
      </c>
      <c r="Q21" s="471" t="s">
        <v>1</v>
      </c>
      <c r="R21" s="444" t="str">
        <f>IF(Q21="","Fixed",VLOOKUP(Q21,'[1]5.1.2 CPA Formulae'!$B$9:$E$19,2,FALSE))</f>
        <v>Tenderer's description of Formula A- </v>
      </c>
      <c r="W21" s="129" t="s">
        <v>7</v>
      </c>
      <c r="X21" s="391" t="s">
        <v>292</v>
      </c>
    </row>
    <row r="22" spans="1:24" s="432" customFormat="1" ht="30.75" customHeight="1">
      <c r="A22" s="435">
        <v>5</v>
      </c>
      <c r="B22" s="512" t="s">
        <v>356</v>
      </c>
      <c r="C22" s="513"/>
      <c r="D22" s="446" t="s">
        <v>351</v>
      </c>
      <c r="E22" s="498">
        <v>1223.796</v>
      </c>
      <c r="F22" s="436"/>
      <c r="G22" s="495"/>
      <c r="H22" s="444">
        <f>(F22+G22)*E22</f>
        <v>0</v>
      </c>
      <c r="I22" s="437" t="s">
        <v>209</v>
      </c>
      <c r="J22" s="438">
        <f>IF(I22&lt;&gt;"",VLOOKUP(I22,'5.1.3 Exchange Rates'!$C$23:$E$38,2,FALSE),"")</f>
        <v>0</v>
      </c>
      <c r="K22" s="437"/>
      <c r="L22" s="445">
        <f>E22*K22</f>
        <v>0</v>
      </c>
      <c r="M22" s="445">
        <f>L22*J22</f>
        <v>0</v>
      </c>
      <c r="N22" s="444">
        <f>M22+H22</f>
        <v>0</v>
      </c>
      <c r="O22" s="437"/>
      <c r="P22" s="444">
        <f>N22+O22</f>
        <v>0</v>
      </c>
      <c r="Q22" s="471" t="s">
        <v>1</v>
      </c>
      <c r="R22" s="444" t="str">
        <f>IF(Q22="","Fixed",VLOOKUP(Q22,'[1]5.1.2 CPA Formulae'!$B$9:$E$19,2,FALSE))</f>
        <v>Tenderer's description of Formula A- </v>
      </c>
      <c r="W22" s="129" t="s">
        <v>7</v>
      </c>
      <c r="X22" s="391" t="s">
        <v>292</v>
      </c>
    </row>
    <row r="23" spans="1:24" s="432" customFormat="1" ht="30.75" customHeight="1">
      <c r="A23" s="435">
        <v>6</v>
      </c>
      <c r="B23" s="512" t="s">
        <v>327</v>
      </c>
      <c r="C23" s="513"/>
      <c r="D23" s="446" t="s">
        <v>351</v>
      </c>
      <c r="E23" s="446">
        <v>2902.522</v>
      </c>
      <c r="F23" s="436"/>
      <c r="G23" s="496"/>
      <c r="H23" s="444">
        <f t="shared" si="0"/>
        <v>0</v>
      </c>
      <c r="I23" s="437" t="s">
        <v>209</v>
      </c>
      <c r="J23" s="473">
        <f>IF(I23&lt;&gt;"",VLOOKUP(I23,'5.1.3 Exchange Rates'!$C$23:$E$38,2,FALSE),"")</f>
        <v>0</v>
      </c>
      <c r="K23" s="437"/>
      <c r="L23" s="445">
        <f t="shared" si="1"/>
        <v>0</v>
      </c>
      <c r="M23" s="445">
        <f t="shared" si="2"/>
        <v>0</v>
      </c>
      <c r="N23" s="444">
        <f t="shared" si="3"/>
        <v>0</v>
      </c>
      <c r="O23" s="437"/>
      <c r="P23" s="444">
        <f t="shared" si="4"/>
        <v>0</v>
      </c>
      <c r="Q23" s="474" t="s">
        <v>1</v>
      </c>
      <c r="R23" s="472" t="str">
        <f>IF(Q23="","Fixed",VLOOKUP(Q23,'[1]5.1.2 CPA Formulae'!$B$9:$E$19,2,FALSE))</f>
        <v>Tenderer's description of Formula A- </v>
      </c>
      <c r="W23" s="129" t="s">
        <v>8</v>
      </c>
      <c r="X23" s="391" t="s">
        <v>294</v>
      </c>
    </row>
    <row r="24" spans="1:24" s="432" customFormat="1" ht="30.75" customHeight="1">
      <c r="A24" s="435">
        <v>7</v>
      </c>
      <c r="B24" s="512" t="s">
        <v>328</v>
      </c>
      <c r="C24" s="513"/>
      <c r="D24" s="446" t="s">
        <v>351</v>
      </c>
      <c r="E24" s="446">
        <v>698.28</v>
      </c>
      <c r="F24" s="436"/>
      <c r="G24" s="496"/>
      <c r="H24" s="444">
        <f t="shared" si="0"/>
        <v>0</v>
      </c>
      <c r="I24" s="437" t="s">
        <v>209</v>
      </c>
      <c r="J24" s="473">
        <f>IF(I24&lt;&gt;"",VLOOKUP(I24,'5.1.3 Exchange Rates'!$C$23:$E$38,2,FALSE),"")</f>
        <v>0</v>
      </c>
      <c r="K24" s="437"/>
      <c r="L24" s="445">
        <f t="shared" si="1"/>
        <v>0</v>
      </c>
      <c r="M24" s="445">
        <f t="shared" si="2"/>
        <v>0</v>
      </c>
      <c r="N24" s="444">
        <f t="shared" si="3"/>
        <v>0</v>
      </c>
      <c r="O24" s="437"/>
      <c r="P24" s="444">
        <f t="shared" si="4"/>
        <v>0</v>
      </c>
      <c r="Q24" s="474" t="s">
        <v>1</v>
      </c>
      <c r="R24" s="472" t="str">
        <f>IF(Q24="","Fixed",VLOOKUP(Q24,'[1]5.1.2 CPA Formulae'!$B$9:$E$19,2,FALSE))</f>
        <v>Tenderer's description of Formula A- </v>
      </c>
      <c r="W24" s="129"/>
      <c r="X24" s="391"/>
    </row>
    <row r="25" spans="1:24" s="432" customFormat="1" ht="30.75" customHeight="1" thickBot="1">
      <c r="A25" s="435">
        <v>8</v>
      </c>
      <c r="B25" s="512" t="s">
        <v>357</v>
      </c>
      <c r="C25" s="513"/>
      <c r="D25" s="446" t="s">
        <v>351</v>
      </c>
      <c r="E25" s="446">
        <v>1096.299</v>
      </c>
      <c r="F25" s="436"/>
      <c r="G25" s="496"/>
      <c r="H25" s="444">
        <f>(F25+G25)*E25</f>
        <v>0</v>
      </c>
      <c r="I25" s="437" t="s">
        <v>209</v>
      </c>
      <c r="J25" s="473">
        <f>IF(I25&lt;&gt;"",VLOOKUP(I25,'5.1.3 Exchange Rates'!$C$23:$E$38,2,FALSE),"")</f>
        <v>0</v>
      </c>
      <c r="K25" s="437"/>
      <c r="L25" s="445">
        <f>E25*K25</f>
        <v>0</v>
      </c>
      <c r="M25" s="445">
        <f>L25*J25</f>
        <v>0</v>
      </c>
      <c r="N25" s="444">
        <f>M25+H25</f>
        <v>0</v>
      </c>
      <c r="O25" s="437"/>
      <c r="P25" s="444">
        <f>N25+O25</f>
        <v>0</v>
      </c>
      <c r="Q25" s="474" t="s">
        <v>1</v>
      </c>
      <c r="R25" s="472" t="str">
        <f>IF(Q25="","Fixed",VLOOKUP(Q25,'[1]5.1.2 CPA Formulae'!$B$9:$E$19,2,FALSE))</f>
        <v>Tenderer's description of Formula A- </v>
      </c>
      <c r="W25" s="129"/>
      <c r="X25" s="391"/>
    </row>
    <row r="26" spans="1:24" s="432" customFormat="1" ht="30.75" customHeight="1" thickBot="1" thickTop="1">
      <c r="A26" s="475"/>
      <c r="B26" s="514" t="s">
        <v>337</v>
      </c>
      <c r="C26" s="515"/>
      <c r="D26" s="476"/>
      <c r="E26" s="499">
        <v>7718.726</v>
      </c>
      <c r="F26" s="477"/>
      <c r="G26" s="497"/>
      <c r="H26" s="478">
        <f>SUM(H18:H25)</f>
        <v>0</v>
      </c>
      <c r="I26" s="479"/>
      <c r="J26" s="478">
        <f>SUM(J18:J25)</f>
        <v>0</v>
      </c>
      <c r="K26" s="479"/>
      <c r="L26" s="478">
        <f>SUM(L18:L25)</f>
        <v>0</v>
      </c>
      <c r="M26" s="478">
        <f>SUM(M18:M25)</f>
        <v>0</v>
      </c>
      <c r="N26" s="478">
        <f>SUM(N18:N25)</f>
        <v>0</v>
      </c>
      <c r="O26" s="479"/>
      <c r="P26" s="478">
        <f>SUM(P18:P25)</f>
        <v>0</v>
      </c>
      <c r="Q26" s="480"/>
      <c r="R26" s="478"/>
      <c r="W26" s="129"/>
      <c r="X26" s="391"/>
    </row>
    <row r="27" ht="15.75" thickTop="1">
      <c r="Y27" s="391"/>
    </row>
    <row r="33" spans="4:10" ht="14.25">
      <c r="D33" s="316"/>
      <c r="E33" s="70"/>
      <c r="F33" s="70"/>
      <c r="G33" s="70"/>
      <c r="H33" s="70"/>
      <c r="I33" s="70"/>
      <c r="J33" s="70"/>
    </row>
    <row r="34" spans="4:10" ht="14.25">
      <c r="D34" s="316"/>
      <c r="E34" s="70"/>
      <c r="F34" s="70"/>
      <c r="G34" s="70"/>
      <c r="H34" s="70"/>
      <c r="I34" s="70"/>
      <c r="J34" s="70"/>
    </row>
    <row r="35" spans="4:10" ht="14.25">
      <c r="D35" s="316"/>
      <c r="E35" s="70"/>
      <c r="F35" s="70"/>
      <c r="G35" s="70"/>
      <c r="H35" s="70"/>
      <c r="I35" s="70"/>
      <c r="J35" s="70"/>
    </row>
    <row r="36" spans="4:10" ht="14.25">
      <c r="D36" s="316"/>
      <c r="E36" s="70"/>
      <c r="F36" s="70"/>
      <c r="G36" s="70"/>
      <c r="H36" s="70"/>
      <c r="I36" s="70"/>
      <c r="J36" s="70"/>
    </row>
    <row r="37" spans="4:10" ht="14.25">
      <c r="D37" s="316"/>
      <c r="E37" s="70"/>
      <c r="F37" s="70"/>
      <c r="G37" s="70"/>
      <c r="H37" s="70"/>
      <c r="I37" s="70"/>
      <c r="J37" s="70"/>
    </row>
    <row r="38" spans="4:10" ht="14.25">
      <c r="D38" s="316"/>
      <c r="E38" s="70"/>
      <c r="F38" s="70"/>
      <c r="G38" s="70"/>
      <c r="H38" s="70"/>
      <c r="I38" s="70"/>
      <c r="J38" s="70"/>
    </row>
    <row r="39" spans="4:10" ht="14.25">
      <c r="D39" s="70"/>
      <c r="E39" s="70"/>
      <c r="F39" s="70"/>
      <c r="G39" s="70"/>
      <c r="H39" s="70"/>
      <c r="I39" s="70"/>
      <c r="J39" s="70"/>
    </row>
    <row r="40" spans="4:10" ht="14.25">
      <c r="D40" s="70"/>
      <c r="E40" s="70"/>
      <c r="F40" s="70"/>
      <c r="G40" s="70"/>
      <c r="H40" s="70"/>
      <c r="I40" s="70"/>
      <c r="J40" s="70"/>
    </row>
    <row r="41" spans="4:10" ht="14.25">
      <c r="D41" s="70"/>
      <c r="E41" s="70"/>
      <c r="F41" s="70"/>
      <c r="G41" s="70"/>
      <c r="H41" s="70"/>
      <c r="I41" s="70"/>
      <c r="J41" s="70"/>
    </row>
    <row r="42" spans="4:10" ht="14.25">
      <c r="D42" s="70"/>
      <c r="E42" s="70"/>
      <c r="F42" s="70"/>
      <c r="G42" s="70"/>
      <c r="H42" s="70"/>
      <c r="I42" s="70"/>
      <c r="J42" s="70"/>
    </row>
    <row r="43" spans="3:10" ht="14.25">
      <c r="C43" s="340"/>
      <c r="D43" s="70"/>
      <c r="E43" s="70"/>
      <c r="F43" s="70"/>
      <c r="G43" s="70"/>
      <c r="H43" s="70"/>
      <c r="I43" s="70"/>
      <c r="J43" s="70"/>
    </row>
    <row r="44" spans="3:10" ht="14.25">
      <c r="C44" s="340"/>
      <c r="D44" s="70"/>
      <c r="E44" s="70"/>
      <c r="F44" s="70"/>
      <c r="G44" s="70"/>
      <c r="H44" s="70"/>
      <c r="I44" s="70"/>
      <c r="J44" s="70"/>
    </row>
    <row r="45" spans="3:10" ht="14.25">
      <c r="C45" s="340"/>
      <c r="D45" s="70"/>
      <c r="E45" s="70"/>
      <c r="F45" s="70"/>
      <c r="G45" s="70"/>
      <c r="H45" s="70"/>
      <c r="I45" s="70"/>
      <c r="J45" s="70"/>
    </row>
    <row r="46" spans="3:10" ht="14.25">
      <c r="C46" s="340"/>
      <c r="D46" s="70"/>
      <c r="E46" s="70"/>
      <c r="F46" s="70"/>
      <c r="G46" s="70"/>
      <c r="H46" s="70"/>
      <c r="I46" s="70"/>
      <c r="J46" s="70"/>
    </row>
    <row r="47" spans="3:10" ht="14.25">
      <c r="C47" s="340"/>
      <c r="D47" s="70"/>
      <c r="E47" s="70"/>
      <c r="F47" s="70"/>
      <c r="G47" s="70"/>
      <c r="H47" s="70"/>
      <c r="I47" s="70"/>
      <c r="J47" s="70"/>
    </row>
    <row r="48" spans="3:10" ht="14.25">
      <c r="C48" s="340"/>
      <c r="D48" s="70"/>
      <c r="E48" s="70"/>
      <c r="F48" s="70"/>
      <c r="G48" s="70"/>
      <c r="H48" s="70"/>
      <c r="I48" s="70"/>
      <c r="J48" s="70"/>
    </row>
    <row r="49" spans="3:10" ht="14.25">
      <c r="C49" s="340"/>
      <c r="D49" s="70"/>
      <c r="E49" s="70"/>
      <c r="F49" s="70"/>
      <c r="G49" s="70"/>
      <c r="H49" s="70"/>
      <c r="I49" s="70"/>
      <c r="J49" s="70"/>
    </row>
    <row r="50" spans="3:10" ht="14.25">
      <c r="C50" s="340"/>
      <c r="D50" s="70"/>
      <c r="E50" s="70"/>
      <c r="F50" s="70"/>
      <c r="G50" s="70"/>
      <c r="H50" s="70"/>
      <c r="I50" s="70"/>
      <c r="J50" s="70"/>
    </row>
    <row r="51" spans="3:10" ht="14.25">
      <c r="C51" s="340"/>
      <c r="D51" s="316"/>
      <c r="E51" s="316"/>
      <c r="F51" s="274"/>
      <c r="G51" s="70"/>
      <c r="H51" s="70"/>
      <c r="I51" s="70"/>
      <c r="J51" s="70"/>
    </row>
    <row r="52" spans="3:10" ht="14.25">
      <c r="C52" s="340"/>
      <c r="D52" s="316"/>
      <c r="E52" s="316"/>
      <c r="F52" s="274"/>
      <c r="G52" s="70"/>
      <c r="H52" s="70"/>
      <c r="I52" s="70"/>
      <c r="J52" s="70"/>
    </row>
    <row r="53" spans="3:10" ht="14.25">
      <c r="C53" s="340"/>
      <c r="D53" s="316"/>
      <c r="E53" s="316"/>
      <c r="H53" s="274"/>
      <c r="I53" s="70"/>
      <c r="J53" s="70"/>
    </row>
  </sheetData>
  <sheetProtection/>
  <mergeCells count="42">
    <mergeCell ref="B25:C25"/>
    <mergeCell ref="A1:B1"/>
    <mergeCell ref="C1:D1"/>
    <mergeCell ref="A2:B2"/>
    <mergeCell ref="C2:D2"/>
    <mergeCell ref="A3:B3"/>
    <mergeCell ref="B9:F9"/>
    <mergeCell ref="B10:F10"/>
    <mergeCell ref="B11:F11"/>
    <mergeCell ref="B12:F12"/>
    <mergeCell ref="B13:F13"/>
    <mergeCell ref="C3:D3"/>
    <mergeCell ref="A4:B4"/>
    <mergeCell ref="C4:D4"/>
    <mergeCell ref="H15:I15"/>
    <mergeCell ref="J15:N15"/>
    <mergeCell ref="O15:Q15"/>
    <mergeCell ref="A16:A17"/>
    <mergeCell ref="B16:C17"/>
    <mergeCell ref="D16:D17"/>
    <mergeCell ref="E16:E17"/>
    <mergeCell ref="F16:F17"/>
    <mergeCell ref="H16:H17"/>
    <mergeCell ref="P16:P17"/>
    <mergeCell ref="Q16:Q17"/>
    <mergeCell ref="R16:R17"/>
    <mergeCell ref="I16:I17"/>
    <mergeCell ref="J16:J17"/>
    <mergeCell ref="K16:K17"/>
    <mergeCell ref="L16:L17"/>
    <mergeCell ref="M16:M17"/>
    <mergeCell ref="N16:N17"/>
    <mergeCell ref="B23:C23"/>
    <mergeCell ref="B24:C24"/>
    <mergeCell ref="B26:C26"/>
    <mergeCell ref="O16:O17"/>
    <mergeCell ref="G16:G17"/>
    <mergeCell ref="B19:C19"/>
    <mergeCell ref="B21:C21"/>
    <mergeCell ref="B18:C18"/>
    <mergeCell ref="B20:C20"/>
    <mergeCell ref="B22:C22"/>
  </mergeCells>
  <dataValidations count="2">
    <dataValidation type="list" allowBlank="1" showInputMessage="1" showErrorMessage="1" sqref="Q18:Q26">
      <formula1>$W$16:$W$26</formula1>
    </dataValidation>
    <dataValidation type="list" allowBlank="1" showInputMessage="1" showErrorMessage="1" sqref="I18:I26">
      <formula1>$Y$15:$Y$27</formula1>
    </dataValidation>
  </dataValidations>
  <printOptions/>
  <pageMargins left="0.7" right="0.7" top="0.75" bottom="0.75" header="0.3" footer="0.3"/>
  <pageSetup horizontalDpi="600" verticalDpi="600" orientation="portrait" scale="16" r:id="rId1"/>
  <headerFooter>
    <oddHeader>&amp;C&amp;"Verdana"&amp;7&amp;K000000Turner &amp; Townsend Confidential&amp;1#</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W184"/>
  <sheetViews>
    <sheetView zoomScale="90" zoomScaleNormal="90" zoomScaleSheetLayoutView="70" zoomScalePageLayoutView="0" workbookViewId="0" topLeftCell="A1">
      <selection activeCell="G47" sqref="G47"/>
    </sheetView>
  </sheetViews>
  <sheetFormatPr defaultColWidth="9.140625" defaultRowHeight="12.75"/>
  <cols>
    <col min="1" max="1" width="16.421875" style="325" customWidth="1"/>
    <col min="2" max="2" width="23.140625" style="13" customWidth="1"/>
    <col min="3" max="3" width="61.140625" style="13" bestFit="1" customWidth="1"/>
    <col min="4" max="4" width="23.57421875" style="13" customWidth="1"/>
    <col min="5" max="5" width="23.140625" style="13" customWidth="1"/>
    <col min="6" max="6" width="18.421875" style="13" customWidth="1"/>
    <col min="7" max="7" width="41.00390625" style="13" customWidth="1"/>
    <col min="8" max="8" width="11.57421875" style="13" customWidth="1"/>
    <col min="9" max="9" width="14.7109375" style="13" customWidth="1"/>
    <col min="10" max="10" width="11.421875" style="13" customWidth="1"/>
    <col min="11" max="11" width="9.421875" style="13" bestFit="1" customWidth="1"/>
    <col min="12" max="12" width="10.421875" style="13" bestFit="1" customWidth="1"/>
    <col min="13" max="13" width="10.28125" style="13" bestFit="1" customWidth="1"/>
    <col min="14" max="14" width="10.00390625" style="13" bestFit="1" customWidth="1"/>
    <col min="15" max="15" width="10.57421875" style="13" bestFit="1" customWidth="1"/>
    <col min="16" max="17" width="10.421875" style="13" bestFit="1" customWidth="1"/>
    <col min="18" max="18" width="10.28125" style="13" bestFit="1" customWidth="1"/>
    <col min="19" max="19" width="10.140625" style="13" bestFit="1" customWidth="1"/>
    <col min="20" max="20" width="10.28125" style="13" bestFit="1" customWidth="1"/>
    <col min="21" max="21" width="10.421875" style="13" bestFit="1" customWidth="1"/>
    <col min="22" max="22" width="10.28125" style="13" bestFit="1" customWidth="1"/>
    <col min="23" max="23" width="10.57421875" style="13" bestFit="1" customWidth="1"/>
    <col min="24" max="24" width="10.140625" style="13" bestFit="1" customWidth="1"/>
    <col min="25" max="25" width="10.00390625" style="13" bestFit="1" customWidth="1"/>
    <col min="26" max="26" width="10.421875" style="13" bestFit="1" customWidth="1"/>
    <col min="27" max="27" width="10.28125" style="13" bestFit="1" customWidth="1"/>
    <col min="28" max="28" width="10.00390625" style="13" bestFit="1" customWidth="1"/>
    <col min="29" max="30" width="10.421875" style="13" bestFit="1" customWidth="1"/>
    <col min="31" max="31" width="10.57421875" style="13" bestFit="1" customWidth="1"/>
    <col min="32" max="32" width="10.421875" style="13" bestFit="1" customWidth="1"/>
    <col min="33" max="33" width="10.57421875" style="13" bestFit="1" customWidth="1"/>
    <col min="34" max="34" width="9.8515625" style="13" bestFit="1" customWidth="1"/>
    <col min="35" max="35" width="9.421875" style="13" bestFit="1" customWidth="1"/>
    <col min="36" max="36" width="10.421875" style="13" bestFit="1" customWidth="1"/>
    <col min="37" max="37" width="10.28125" style="13" bestFit="1" customWidth="1"/>
    <col min="38" max="38" width="10.00390625" style="13" bestFit="1" customWidth="1"/>
    <col min="39" max="39" width="10.421875" style="13" bestFit="1" customWidth="1"/>
    <col min="40" max="40" width="10.28125" style="13" bestFit="1" customWidth="1"/>
    <col min="41" max="41" width="9.8515625" style="13" bestFit="1" customWidth="1"/>
    <col min="42" max="42" width="10.28125" style="13" bestFit="1" customWidth="1"/>
    <col min="43" max="43" width="10.421875" style="13" bestFit="1" customWidth="1"/>
    <col min="44" max="44" width="10.28125" style="13" bestFit="1" customWidth="1"/>
    <col min="45" max="45" width="10.57421875" style="13" bestFit="1" customWidth="1"/>
    <col min="46" max="46" width="9.8515625" style="13" bestFit="1" customWidth="1"/>
    <col min="47" max="47" width="9.421875" style="13" bestFit="1" customWidth="1"/>
    <col min="48" max="48" width="10.421875" style="13" bestFit="1" customWidth="1"/>
    <col min="49" max="49" width="10.28125" style="13" bestFit="1" customWidth="1"/>
    <col min="50" max="50" width="10.00390625" style="13" bestFit="1" customWidth="1"/>
    <col min="51" max="51" width="10.421875" style="13" bestFit="1" customWidth="1"/>
    <col min="52" max="52" width="10.28125" style="13" bestFit="1" customWidth="1"/>
    <col min="53" max="53" width="9.8515625" style="13" bestFit="1" customWidth="1"/>
    <col min="54" max="54" width="10.28125" style="13" bestFit="1" customWidth="1"/>
    <col min="55" max="55" width="10.421875" style="13" bestFit="1" customWidth="1"/>
    <col min="56" max="56" width="10.28125" style="13" bestFit="1" customWidth="1"/>
    <col min="57" max="57" width="10.57421875" style="13" bestFit="1" customWidth="1"/>
    <col min="58" max="58" width="9.8515625" style="13" bestFit="1" customWidth="1"/>
    <col min="59" max="59" width="9.421875" style="13" bestFit="1" customWidth="1"/>
    <col min="60" max="60" width="10.421875" style="13" bestFit="1" customWidth="1"/>
    <col min="61" max="61" width="10.28125" style="13" bestFit="1" customWidth="1"/>
    <col min="62" max="62" width="10.00390625" style="13" bestFit="1" customWidth="1"/>
    <col min="63" max="63" width="10.421875" style="13" bestFit="1" customWidth="1"/>
    <col min="64" max="64" width="10.28125" style="13" bestFit="1" customWidth="1"/>
    <col min="65" max="65" width="9.7109375" style="13" bestFit="1" customWidth="1"/>
    <col min="66" max="16384" width="9.140625" style="13" customWidth="1"/>
  </cols>
  <sheetData>
    <row r="1" spans="1:101" s="81" customFormat="1" ht="15.75">
      <c r="A1" s="504" t="s">
        <v>82</v>
      </c>
      <c r="B1" s="505"/>
      <c r="C1" s="451" t="str">
        <f>'Tender Cover Sheet'!C12</f>
        <v>CORP 5547</v>
      </c>
      <c r="D1" s="3"/>
      <c r="G1" s="41"/>
      <c r="H1" s="7"/>
      <c r="J1" s="42"/>
      <c r="K1" s="11"/>
      <c r="L1" s="44"/>
      <c r="M1" s="45"/>
      <c r="N1" s="7"/>
      <c r="O1" s="46"/>
      <c r="P1" s="8"/>
      <c r="Q1" s="10"/>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row>
    <row r="2" spans="1:101" s="81" customFormat="1" ht="20.25" customHeight="1">
      <c r="A2" s="504" t="s">
        <v>83</v>
      </c>
      <c r="B2" s="505"/>
      <c r="C2" s="450" t="str">
        <f>'Tender Cover Sheet'!C14</f>
        <v>Ammonia Solution </v>
      </c>
      <c r="D2" s="7"/>
      <c r="G2" s="41"/>
      <c r="H2" s="7"/>
      <c r="I2" s="9"/>
      <c r="J2" s="43"/>
      <c r="K2" s="12"/>
      <c r="L2" s="44"/>
      <c r="M2" s="45"/>
      <c r="N2" s="7"/>
      <c r="O2" s="47"/>
      <c r="P2" s="8"/>
      <c r="Q2" s="10"/>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row>
    <row r="3" spans="1:101" s="81" customFormat="1" ht="15.75">
      <c r="A3" s="504" t="s">
        <v>84</v>
      </c>
      <c r="B3" s="505"/>
      <c r="C3" s="451">
        <f>'Tender Cover Sheet'!C16</f>
        <v>0</v>
      </c>
      <c r="D3" s="7"/>
      <c r="G3" s="41"/>
      <c r="H3" s="7"/>
      <c r="I3" s="9"/>
      <c r="J3" s="43"/>
      <c r="K3" s="12"/>
      <c r="L3" s="44"/>
      <c r="M3" s="45"/>
      <c r="N3" s="7"/>
      <c r="O3" s="47"/>
      <c r="P3" s="8"/>
      <c r="Q3" s="10"/>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row>
    <row r="4" spans="1:101" s="81" customFormat="1" ht="15.75">
      <c r="A4" s="504" t="s">
        <v>88</v>
      </c>
      <c r="B4" s="505"/>
      <c r="C4" s="451" t="str">
        <f>'Read Me'!C4</f>
        <v>Main Offer</v>
      </c>
      <c r="D4" s="7"/>
      <c r="G4" s="41"/>
      <c r="H4" s="7"/>
      <c r="I4" s="9"/>
      <c r="J4" s="43"/>
      <c r="K4" s="12"/>
      <c r="L4" s="44"/>
      <c r="M4" s="45"/>
      <c r="N4" s="7"/>
      <c r="O4" s="47"/>
      <c r="P4" s="8"/>
      <c r="Q4" s="10"/>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row>
    <row r="5" spans="1:18" ht="15.75">
      <c r="A5" s="254"/>
      <c r="B5" s="7"/>
      <c r="C5" s="54"/>
      <c r="O5" s="1"/>
      <c r="P5" s="1"/>
      <c r="Q5" s="50"/>
      <c r="R5" s="1"/>
    </row>
    <row r="6" spans="1:18" ht="48" customHeight="1">
      <c r="A6" s="530" t="s">
        <v>240</v>
      </c>
      <c r="B6" s="530"/>
      <c r="C6" s="530"/>
      <c r="D6" s="530"/>
      <c r="E6" s="530"/>
      <c r="O6" s="1"/>
      <c r="P6" s="1" t="s">
        <v>79</v>
      </c>
      <c r="Q6" s="1"/>
      <c r="R6" s="50"/>
    </row>
    <row r="7" ht="13.5" thickBot="1">
      <c r="A7" s="318"/>
    </row>
    <row r="8" spans="1:46" ht="16.5" thickBot="1">
      <c r="A8" s="319" t="s">
        <v>122</v>
      </c>
      <c r="B8" s="251" t="s">
        <v>119</v>
      </c>
      <c r="C8" s="252" t="s">
        <v>120</v>
      </c>
      <c r="D8" s="252"/>
      <c r="E8" s="253"/>
      <c r="F8" s="16"/>
      <c r="G8" s="16"/>
      <c r="H8" s="5"/>
      <c r="I8" s="4"/>
      <c r="J8" s="4"/>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ht="30.75" customHeight="1" thickBot="1">
      <c r="A9" s="468">
        <v>1</v>
      </c>
      <c r="B9" s="317"/>
      <c r="C9" s="557" t="s">
        <v>121</v>
      </c>
      <c r="D9" s="557"/>
      <c r="E9" s="453"/>
      <c r="F9" s="543" t="s">
        <v>347</v>
      </c>
      <c r="G9" s="544"/>
      <c r="H9" s="544"/>
      <c r="I9" s="545"/>
      <c r="J9" s="4"/>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ht="14.25">
      <c r="A10" s="469">
        <v>2</v>
      </c>
      <c r="B10" s="129" t="s">
        <v>1</v>
      </c>
      <c r="C10" s="532" t="str">
        <f>B41</f>
        <v>Tenderer's description of Formula A</v>
      </c>
      <c r="D10" s="533"/>
      <c r="E10" s="534"/>
      <c r="F10" s="548" t="s">
        <v>94</v>
      </c>
      <c r="G10" s="549"/>
      <c r="H10" s="549"/>
      <c r="I10" s="550"/>
      <c r="J10" s="4"/>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ht="14.25">
      <c r="A11" s="469">
        <v>3</v>
      </c>
      <c r="B11" s="129" t="s">
        <v>2</v>
      </c>
      <c r="C11" s="532" t="str">
        <f>B52</f>
        <v>Tenderer's description of Formula B</v>
      </c>
      <c r="D11" s="533"/>
      <c r="E11" s="534"/>
      <c r="F11" s="551"/>
      <c r="G11" s="552"/>
      <c r="H11" s="552"/>
      <c r="I11" s="553"/>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ht="14.25">
      <c r="A12" s="469">
        <v>4</v>
      </c>
      <c r="B12" s="129" t="s">
        <v>3</v>
      </c>
      <c r="C12" s="533" t="str">
        <f>B63</f>
        <v>Tenderer's description of Formula C</v>
      </c>
      <c r="D12" s="533"/>
      <c r="E12" s="534"/>
      <c r="F12" s="551"/>
      <c r="G12" s="552"/>
      <c r="H12" s="552"/>
      <c r="I12" s="553"/>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ht="14.25">
      <c r="A13" s="469">
        <v>5</v>
      </c>
      <c r="B13" s="129" t="s">
        <v>4</v>
      </c>
      <c r="C13" s="533" t="str">
        <f>B74</f>
        <v>Tenderer's description of Formula D</v>
      </c>
      <c r="D13" s="533"/>
      <c r="E13" s="534"/>
      <c r="F13" s="551"/>
      <c r="G13" s="552"/>
      <c r="H13" s="552"/>
      <c r="I13" s="553"/>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ht="14.25">
      <c r="A14" s="469">
        <v>6</v>
      </c>
      <c r="B14" s="129" t="s">
        <v>5</v>
      </c>
      <c r="C14" s="533" t="str">
        <f>B85</f>
        <v>Tenderer's description of Formula E</v>
      </c>
      <c r="D14" s="533"/>
      <c r="E14" s="534"/>
      <c r="F14" s="551"/>
      <c r="G14" s="552"/>
      <c r="H14" s="552"/>
      <c r="I14" s="553"/>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ht="14.25">
      <c r="A15" s="469">
        <v>7</v>
      </c>
      <c r="B15" s="129" t="s">
        <v>6</v>
      </c>
      <c r="C15" s="533" t="str">
        <f>B96</f>
        <v>Tenderer's description of Formula F</v>
      </c>
      <c r="D15" s="533"/>
      <c r="E15" s="534"/>
      <c r="F15" s="551"/>
      <c r="G15" s="552"/>
      <c r="H15" s="552"/>
      <c r="I15" s="553"/>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ht="14.25">
      <c r="A16" s="469">
        <v>8</v>
      </c>
      <c r="B16" s="129" t="s">
        <v>7</v>
      </c>
      <c r="C16" s="533" t="str">
        <f>B107</f>
        <v>Tenderer's description of Formula G</v>
      </c>
      <c r="D16" s="533"/>
      <c r="E16" s="534"/>
      <c r="F16" s="551"/>
      <c r="G16" s="552"/>
      <c r="H16" s="552"/>
      <c r="I16" s="553"/>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ht="14.25">
      <c r="A17" s="469">
        <v>9</v>
      </c>
      <c r="B17" s="129" t="s">
        <v>8</v>
      </c>
      <c r="C17" s="533" t="str">
        <f>B118</f>
        <v>Tenderer's description of Formula H</v>
      </c>
      <c r="D17" s="533"/>
      <c r="E17" s="534"/>
      <c r="F17" s="551"/>
      <c r="G17" s="552"/>
      <c r="H17" s="552"/>
      <c r="I17" s="553"/>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ht="14.25">
      <c r="A18" s="469">
        <v>10</v>
      </c>
      <c r="B18" s="129" t="s">
        <v>9</v>
      </c>
      <c r="C18" s="533" t="str">
        <f>B129</f>
        <v>Tenderer's description of Formula I</v>
      </c>
      <c r="D18" s="533"/>
      <c r="E18" s="534"/>
      <c r="F18" s="551"/>
      <c r="G18" s="552"/>
      <c r="H18" s="552"/>
      <c r="I18" s="553"/>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ht="15" thickBot="1">
      <c r="A19" s="470">
        <v>11</v>
      </c>
      <c r="B19" s="130" t="s">
        <v>10</v>
      </c>
      <c r="C19" s="546" t="str">
        <f>B140</f>
        <v>Tenderer's description of Formula J</v>
      </c>
      <c r="D19" s="546"/>
      <c r="E19" s="547"/>
      <c r="F19" s="554"/>
      <c r="G19" s="555"/>
      <c r="H19" s="555"/>
      <c r="I19" s="55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5" ht="12.75">
      <c r="A20" s="320"/>
      <c r="B20" s="103"/>
      <c r="C20" s="103"/>
      <c r="D20" s="103"/>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1:45" ht="51.75" customHeight="1">
      <c r="A21" s="321" t="s">
        <v>127</v>
      </c>
      <c r="B21" s="127"/>
      <c r="C21" s="103"/>
      <c r="D21" s="103"/>
      <c r="E21" s="16"/>
      <c r="F21" s="16"/>
      <c r="G21" s="16"/>
      <c r="H21" s="19"/>
      <c r="I21" s="19"/>
      <c r="J21" s="19"/>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ht="15">
      <c r="A22" s="322">
        <v>1</v>
      </c>
      <c r="B22" s="540" t="s">
        <v>246</v>
      </c>
      <c r="C22" s="540"/>
      <c r="D22" s="540"/>
      <c r="E22" s="540"/>
      <c r="F22" s="540"/>
      <c r="G22" s="540"/>
      <c r="H22" s="19"/>
      <c r="I22" s="19"/>
      <c r="J22" s="19"/>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1:45" ht="15">
      <c r="A23" s="322">
        <v>2</v>
      </c>
      <c r="B23" s="541" t="s">
        <v>245</v>
      </c>
      <c r="C23" s="542"/>
      <c r="D23" s="542"/>
      <c r="E23" s="542"/>
      <c r="F23" s="542"/>
      <c r="G23" s="542"/>
      <c r="H23" s="19"/>
      <c r="I23" s="19"/>
      <c r="J23" s="19"/>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1:45" ht="15">
      <c r="A24" s="323"/>
      <c r="B24" s="128"/>
      <c r="C24" s="103"/>
      <c r="D24" s="103"/>
      <c r="E24" s="16"/>
      <c r="F24" s="16"/>
      <c r="G24" s="16"/>
      <c r="H24" s="19"/>
      <c r="I24" s="19"/>
      <c r="J24" s="19"/>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1:45" ht="35.25" customHeight="1">
      <c r="A25" s="324" t="s">
        <v>11</v>
      </c>
      <c r="B25" s="17"/>
      <c r="C25" s="17"/>
      <c r="D25" s="16"/>
      <c r="E25" s="16"/>
      <c r="F25" s="16"/>
      <c r="G25" s="16"/>
      <c r="H25" s="19"/>
      <c r="I25" s="19"/>
      <c r="J25" s="19"/>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1:10" s="104" customFormat="1" ht="15" customHeight="1">
      <c r="A26" s="489">
        <v>1</v>
      </c>
      <c r="B26" s="538" t="s">
        <v>95</v>
      </c>
      <c r="C26" s="538"/>
      <c r="D26" s="538"/>
      <c r="E26" s="538"/>
      <c r="F26" s="538"/>
      <c r="G26" s="538"/>
      <c r="H26" s="105"/>
      <c r="I26" s="105"/>
      <c r="J26" s="105"/>
    </row>
    <row r="27" spans="1:10" s="104" customFormat="1" ht="36" customHeight="1">
      <c r="A27" s="489">
        <v>2</v>
      </c>
      <c r="B27" s="538" t="s">
        <v>96</v>
      </c>
      <c r="C27" s="538"/>
      <c r="D27" s="538"/>
      <c r="E27" s="538"/>
      <c r="F27" s="538"/>
      <c r="G27" s="538"/>
      <c r="H27" s="106"/>
      <c r="I27" s="106"/>
      <c r="J27" s="106"/>
    </row>
    <row r="28" spans="1:10" s="104" customFormat="1" ht="56.25" customHeight="1">
      <c r="A28" s="490">
        <v>3</v>
      </c>
      <c r="B28" s="538" t="s">
        <v>348</v>
      </c>
      <c r="C28" s="538"/>
      <c r="D28" s="538"/>
      <c r="E28" s="538"/>
      <c r="F28" s="538"/>
      <c r="G28" s="538"/>
      <c r="H28" s="105"/>
      <c r="I28" s="105"/>
      <c r="J28" s="105"/>
    </row>
    <row r="29" spans="1:10" s="104" customFormat="1" ht="38.25" customHeight="1">
      <c r="A29" s="491">
        <v>4</v>
      </c>
      <c r="B29" s="538" t="s">
        <v>349</v>
      </c>
      <c r="C29" s="538"/>
      <c r="D29" s="538"/>
      <c r="E29" s="538"/>
      <c r="F29" s="538"/>
      <c r="G29" s="538"/>
      <c r="H29" s="531"/>
      <c r="I29" s="531"/>
      <c r="J29" s="105"/>
    </row>
    <row r="30" spans="1:10" s="104" customFormat="1" ht="24" customHeight="1">
      <c r="A30" s="490">
        <v>5</v>
      </c>
      <c r="B30" s="538" t="s">
        <v>249</v>
      </c>
      <c r="C30" s="538"/>
      <c r="D30" s="538"/>
      <c r="E30" s="538"/>
      <c r="F30" s="538"/>
      <c r="G30" s="538"/>
      <c r="H30" s="105"/>
      <c r="I30" s="105"/>
      <c r="J30" s="105"/>
    </row>
    <row r="31" spans="1:10" s="104" customFormat="1" ht="34.5" customHeight="1">
      <c r="A31" s="490">
        <v>6</v>
      </c>
      <c r="B31" s="538" t="s">
        <v>250</v>
      </c>
      <c r="C31" s="538"/>
      <c r="D31" s="538"/>
      <c r="E31" s="538"/>
      <c r="F31" s="538"/>
      <c r="G31" s="538"/>
      <c r="H31" s="105"/>
      <c r="I31" s="105"/>
      <c r="J31" s="105"/>
    </row>
    <row r="32" spans="1:45" ht="51" customHeight="1">
      <c r="A32" s="324" t="s">
        <v>112</v>
      </c>
      <c r="B32" s="107"/>
      <c r="C32" s="1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s="110" customFormat="1" ht="45" customHeight="1">
      <c r="A33" s="489">
        <v>1</v>
      </c>
      <c r="B33" s="538" t="s">
        <v>125</v>
      </c>
      <c r="C33" s="538"/>
      <c r="D33" s="538"/>
      <c r="E33" s="538"/>
      <c r="F33" s="538"/>
      <c r="G33" s="538"/>
      <c r="H33" s="108"/>
      <c r="I33" s="108"/>
      <c r="J33" s="108"/>
      <c r="K33" s="108"/>
      <c r="L33" s="108"/>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row>
    <row r="34" spans="1:45" s="110" customFormat="1" ht="37.5" customHeight="1">
      <c r="A34" s="489">
        <v>2</v>
      </c>
      <c r="B34" s="538" t="s">
        <v>331</v>
      </c>
      <c r="C34" s="538"/>
      <c r="D34" s="538"/>
      <c r="E34" s="538"/>
      <c r="F34" s="538"/>
      <c r="G34" s="538"/>
      <c r="H34" s="108"/>
      <c r="I34" s="108"/>
      <c r="J34" s="108"/>
      <c r="K34" s="108"/>
      <c r="L34" s="108"/>
      <c r="M34" s="108"/>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row>
    <row r="35" spans="1:45" s="110" customFormat="1" ht="51.75" customHeight="1">
      <c r="A35" s="492">
        <v>3</v>
      </c>
      <c r="B35" s="537" t="s">
        <v>123</v>
      </c>
      <c r="C35" s="537"/>
      <c r="D35" s="537"/>
      <c r="E35" s="537"/>
      <c r="F35" s="537"/>
      <c r="G35" s="537"/>
      <c r="H35" s="108"/>
      <c r="I35" s="108"/>
      <c r="J35" s="108"/>
      <c r="K35" s="108"/>
      <c r="L35" s="108"/>
      <c r="M35" s="108"/>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row>
    <row r="36" spans="1:45" s="112" customFormat="1" ht="69" customHeight="1">
      <c r="A36" s="493">
        <v>4</v>
      </c>
      <c r="B36" s="538" t="s">
        <v>128</v>
      </c>
      <c r="C36" s="538"/>
      <c r="D36" s="538"/>
      <c r="E36" s="538"/>
      <c r="F36" s="538"/>
      <c r="G36" s="538"/>
      <c r="H36" s="147"/>
      <c r="I36" s="147"/>
      <c r="J36" s="147"/>
      <c r="K36" s="147"/>
      <c r="L36" s="147"/>
      <c r="M36" s="147"/>
      <c r="N36" s="111" t="s">
        <v>77</v>
      </c>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row>
    <row r="37" spans="1:45" s="110" customFormat="1" ht="24" customHeight="1">
      <c r="A37" s="494">
        <v>5</v>
      </c>
      <c r="B37" s="539" t="s">
        <v>350</v>
      </c>
      <c r="C37" s="539"/>
      <c r="D37" s="539"/>
      <c r="E37" s="539"/>
      <c r="F37" s="539"/>
      <c r="G37" s="539"/>
      <c r="H37" s="108"/>
      <c r="I37" s="108"/>
      <c r="J37" s="108"/>
      <c r="K37" s="108"/>
      <c r="L37" s="108"/>
      <c r="M37" s="108"/>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row>
    <row r="38" spans="1:45" s="110" customFormat="1" ht="14.25">
      <c r="A38" s="113" t="s">
        <v>77</v>
      </c>
      <c r="B38" s="114" t="s">
        <v>77</v>
      </c>
      <c r="C38" s="115"/>
      <c r="D38" s="116"/>
      <c r="E38" s="116"/>
      <c r="F38" s="116"/>
      <c r="G38" s="116"/>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row>
    <row r="39" spans="3:45" ht="14.25">
      <c r="C39" s="17"/>
      <c r="D39" s="17"/>
      <c r="E39" s="17"/>
      <c r="F39" s="18"/>
      <c r="G39" s="18"/>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ht="12.75">
      <c r="A40" s="58"/>
      <c r="B40" s="16"/>
      <c r="C40" s="16"/>
      <c r="D40" s="16"/>
      <c r="E40" s="16"/>
      <c r="F40" s="19"/>
      <c r="G40" s="19"/>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1:65" ht="33.75" customHeight="1">
      <c r="A41" s="326" t="s">
        <v>98</v>
      </c>
      <c r="B41" s="535" t="s">
        <v>314</v>
      </c>
      <c r="C41" s="536"/>
      <c r="D41" s="536"/>
      <c r="E41" s="536"/>
      <c r="F41" s="536"/>
      <c r="G41" s="536"/>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5"/>
    </row>
    <row r="42" spans="1:76" ht="48">
      <c r="A42" s="118" t="s">
        <v>106</v>
      </c>
      <c r="B42" s="117" t="s">
        <v>111</v>
      </c>
      <c r="C42" s="118" t="s">
        <v>332</v>
      </c>
      <c r="D42" s="118" t="s">
        <v>108</v>
      </c>
      <c r="E42" s="117" t="s">
        <v>109</v>
      </c>
      <c r="F42" s="117" t="s">
        <v>117</v>
      </c>
      <c r="G42" s="118" t="s">
        <v>116</v>
      </c>
      <c r="H42" s="140" t="s">
        <v>183</v>
      </c>
      <c r="I42" s="119" t="s">
        <v>118</v>
      </c>
      <c r="J42" s="120">
        <f>J53</f>
        <v>40909</v>
      </c>
      <c r="K42" s="121">
        <f>J42+31</f>
        <v>40940</v>
      </c>
      <c r="L42" s="121">
        <f>K42+31</f>
        <v>40971</v>
      </c>
      <c r="M42" s="121">
        <f aca="true" t="shared" si="0" ref="M42:BP42">L42+31</f>
        <v>41002</v>
      </c>
      <c r="N42" s="121">
        <f t="shared" si="0"/>
        <v>41033</v>
      </c>
      <c r="O42" s="121">
        <f t="shared" si="0"/>
        <v>41064</v>
      </c>
      <c r="P42" s="121">
        <f t="shared" si="0"/>
        <v>41095</v>
      </c>
      <c r="Q42" s="121">
        <f t="shared" si="0"/>
        <v>41126</v>
      </c>
      <c r="R42" s="121">
        <f t="shared" si="0"/>
        <v>41157</v>
      </c>
      <c r="S42" s="121">
        <f t="shared" si="0"/>
        <v>41188</v>
      </c>
      <c r="T42" s="121">
        <f t="shared" si="0"/>
        <v>41219</v>
      </c>
      <c r="U42" s="121">
        <f t="shared" si="0"/>
        <v>41250</v>
      </c>
      <c r="V42" s="121">
        <f t="shared" si="0"/>
        <v>41281</v>
      </c>
      <c r="W42" s="121">
        <f t="shared" si="0"/>
        <v>41312</v>
      </c>
      <c r="X42" s="121">
        <f t="shared" si="0"/>
        <v>41343</v>
      </c>
      <c r="Y42" s="121">
        <f t="shared" si="0"/>
        <v>41374</v>
      </c>
      <c r="Z42" s="121">
        <f t="shared" si="0"/>
        <v>41405</v>
      </c>
      <c r="AA42" s="121">
        <f t="shared" si="0"/>
        <v>41436</v>
      </c>
      <c r="AB42" s="121">
        <f t="shared" si="0"/>
        <v>41467</v>
      </c>
      <c r="AC42" s="121">
        <f t="shared" si="0"/>
        <v>41498</v>
      </c>
      <c r="AD42" s="121">
        <f t="shared" si="0"/>
        <v>41529</v>
      </c>
      <c r="AE42" s="121">
        <f t="shared" si="0"/>
        <v>41560</v>
      </c>
      <c r="AF42" s="121">
        <f t="shared" si="0"/>
        <v>41591</v>
      </c>
      <c r="AG42" s="121">
        <f t="shared" si="0"/>
        <v>41622</v>
      </c>
      <c r="AH42" s="121">
        <f t="shared" si="0"/>
        <v>41653</v>
      </c>
      <c r="AI42" s="121">
        <f t="shared" si="0"/>
        <v>41684</v>
      </c>
      <c r="AJ42" s="121">
        <f t="shared" si="0"/>
        <v>41715</v>
      </c>
      <c r="AK42" s="121">
        <f t="shared" si="0"/>
        <v>41746</v>
      </c>
      <c r="AL42" s="121">
        <f t="shared" si="0"/>
        <v>41777</v>
      </c>
      <c r="AM42" s="121">
        <f t="shared" si="0"/>
        <v>41808</v>
      </c>
      <c r="AN42" s="121">
        <f t="shared" si="0"/>
        <v>41839</v>
      </c>
      <c r="AO42" s="121">
        <f t="shared" si="0"/>
        <v>41870</v>
      </c>
      <c r="AP42" s="121">
        <f t="shared" si="0"/>
        <v>41901</v>
      </c>
      <c r="AQ42" s="121">
        <f t="shared" si="0"/>
        <v>41932</v>
      </c>
      <c r="AR42" s="121">
        <f t="shared" si="0"/>
        <v>41963</v>
      </c>
      <c r="AS42" s="121">
        <f t="shared" si="0"/>
        <v>41994</v>
      </c>
      <c r="AT42" s="121">
        <f t="shared" si="0"/>
        <v>42025</v>
      </c>
      <c r="AU42" s="121">
        <f t="shared" si="0"/>
        <v>42056</v>
      </c>
      <c r="AV42" s="121">
        <f t="shared" si="0"/>
        <v>42087</v>
      </c>
      <c r="AW42" s="121">
        <f t="shared" si="0"/>
        <v>42118</v>
      </c>
      <c r="AX42" s="121">
        <f t="shared" si="0"/>
        <v>42149</v>
      </c>
      <c r="AY42" s="121">
        <f t="shared" si="0"/>
        <v>42180</v>
      </c>
      <c r="AZ42" s="121">
        <f t="shared" si="0"/>
        <v>42211</v>
      </c>
      <c r="BA42" s="121">
        <f t="shared" si="0"/>
        <v>42242</v>
      </c>
      <c r="BB42" s="121">
        <f t="shared" si="0"/>
        <v>42273</v>
      </c>
      <c r="BC42" s="121">
        <f t="shared" si="0"/>
        <v>42304</v>
      </c>
      <c r="BD42" s="121">
        <f t="shared" si="0"/>
        <v>42335</v>
      </c>
      <c r="BE42" s="121">
        <f t="shared" si="0"/>
        <v>42366</v>
      </c>
      <c r="BF42" s="121">
        <f t="shared" si="0"/>
        <v>42397</v>
      </c>
      <c r="BG42" s="121">
        <f t="shared" si="0"/>
        <v>42428</v>
      </c>
      <c r="BH42" s="121">
        <f t="shared" si="0"/>
        <v>42459</v>
      </c>
      <c r="BI42" s="121">
        <f t="shared" si="0"/>
        <v>42490</v>
      </c>
      <c r="BJ42" s="121">
        <f t="shared" si="0"/>
        <v>42521</v>
      </c>
      <c r="BK42" s="121">
        <f t="shared" si="0"/>
        <v>42552</v>
      </c>
      <c r="BL42" s="121">
        <f t="shared" si="0"/>
        <v>42583</v>
      </c>
      <c r="BM42" s="121">
        <f t="shared" si="0"/>
        <v>42614</v>
      </c>
      <c r="BN42" s="121">
        <f t="shared" si="0"/>
        <v>42645</v>
      </c>
      <c r="BO42" s="121">
        <f t="shared" si="0"/>
        <v>42676</v>
      </c>
      <c r="BP42" s="121">
        <f t="shared" si="0"/>
        <v>42707</v>
      </c>
      <c r="BQ42" s="55"/>
      <c r="BR42" s="55"/>
      <c r="BS42" s="55"/>
      <c r="BT42" s="55"/>
      <c r="BU42" s="55"/>
      <c r="BV42" s="55"/>
      <c r="BW42" s="55"/>
      <c r="BX42" s="55"/>
    </row>
    <row r="43" spans="1:76" ht="12.75">
      <c r="A43" s="327" t="s">
        <v>17</v>
      </c>
      <c r="B43" s="313"/>
      <c r="C43" s="71"/>
      <c r="D43" s="71"/>
      <c r="E43" s="72"/>
      <c r="F43" s="73"/>
      <c r="G43" s="74"/>
      <c r="H43" s="138"/>
      <c r="I43" s="76"/>
      <c r="J43" s="65"/>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8"/>
      <c r="BR43" s="68"/>
      <c r="BS43" s="68"/>
      <c r="BT43" s="68"/>
      <c r="BU43" s="68"/>
      <c r="BV43" s="68"/>
      <c r="BW43" s="68"/>
      <c r="BX43" s="68"/>
    </row>
    <row r="44" spans="1:76" ht="12.75">
      <c r="A44" s="327" t="s">
        <v>18</v>
      </c>
      <c r="B44" s="311"/>
      <c r="C44" s="75"/>
      <c r="D44" s="71"/>
      <c r="E44" s="72"/>
      <c r="F44" s="73"/>
      <c r="G44" s="74"/>
      <c r="H44" s="139"/>
      <c r="I44" s="76"/>
      <c r="J44" s="65"/>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8"/>
      <c r="BR44" s="68"/>
      <c r="BS44" s="68"/>
      <c r="BT44" s="68"/>
      <c r="BU44" s="68"/>
      <c r="BV44" s="68"/>
      <c r="BW44" s="68"/>
      <c r="BX44" s="68"/>
    </row>
    <row r="45" spans="1:76" ht="12.75">
      <c r="A45" s="327" t="s">
        <v>19</v>
      </c>
      <c r="B45" s="311"/>
      <c r="C45" s="75"/>
      <c r="D45" s="71"/>
      <c r="E45" s="72"/>
      <c r="F45" s="73"/>
      <c r="G45" s="74"/>
      <c r="H45" s="139"/>
      <c r="I45" s="76"/>
      <c r="J45" s="65"/>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8"/>
      <c r="BR45" s="68"/>
      <c r="BS45" s="68"/>
      <c r="BT45" s="68"/>
      <c r="BU45" s="68"/>
      <c r="BV45" s="68"/>
      <c r="BW45" s="68"/>
      <c r="BX45" s="68"/>
    </row>
    <row r="46" spans="1:76" ht="12.75">
      <c r="A46" s="327" t="s">
        <v>20</v>
      </c>
      <c r="B46" s="311" t="s">
        <v>77</v>
      </c>
      <c r="C46" s="66"/>
      <c r="D46" s="66"/>
      <c r="E46" s="66"/>
      <c r="F46" s="67"/>
      <c r="G46" s="67"/>
      <c r="H46" s="139"/>
      <c r="I46" s="66"/>
      <c r="J46" s="65"/>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8"/>
      <c r="BR46" s="68"/>
      <c r="BS46" s="68"/>
      <c r="BT46" s="68"/>
      <c r="BU46" s="68"/>
      <c r="BV46" s="68"/>
      <c r="BW46" s="68"/>
      <c r="BX46" s="68"/>
    </row>
    <row r="47" spans="1:76" ht="12.75">
      <c r="A47" s="327" t="s">
        <v>21</v>
      </c>
      <c r="B47" s="311"/>
      <c r="C47" s="66"/>
      <c r="D47" s="66"/>
      <c r="E47" s="66"/>
      <c r="F47" s="67"/>
      <c r="G47" s="67"/>
      <c r="H47" s="139"/>
      <c r="I47" s="66"/>
      <c r="J47" s="65"/>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8"/>
      <c r="BR47" s="68"/>
      <c r="BS47" s="68"/>
      <c r="BT47" s="68"/>
      <c r="BU47" s="68"/>
      <c r="BV47" s="68"/>
      <c r="BW47" s="68"/>
      <c r="BX47" s="68"/>
    </row>
    <row r="48" spans="1:65" ht="12.75">
      <c r="A48" s="327" t="s">
        <v>22</v>
      </c>
      <c r="B48" s="312">
        <v>0.15</v>
      </c>
      <c r="C48" s="61" t="s">
        <v>107</v>
      </c>
      <c r="D48" s="20"/>
      <c r="E48" s="21"/>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row>
    <row r="49" spans="1:65" ht="12.75">
      <c r="A49" s="328"/>
      <c r="B49" s="312">
        <f>SUM(B43:B48)</f>
        <v>0.15</v>
      </c>
      <c r="C49" s="22" t="s">
        <v>0</v>
      </c>
      <c r="D49" s="331" t="s">
        <v>247</v>
      </c>
      <c r="E49" s="331"/>
      <c r="F49" s="331"/>
      <c r="G49" s="331"/>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row>
    <row r="50" spans="1:65" ht="12.75">
      <c r="A50" s="329"/>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row>
    <row r="51" spans="1:65" ht="12.75">
      <c r="A51" s="5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row>
    <row r="52" spans="1:65" ht="42" customHeight="1">
      <c r="A52" s="326" t="s">
        <v>97</v>
      </c>
      <c r="B52" s="535" t="s">
        <v>315</v>
      </c>
      <c r="C52" s="536"/>
      <c r="D52" s="536"/>
      <c r="E52" s="536"/>
      <c r="F52" s="536"/>
      <c r="G52" s="536"/>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5"/>
    </row>
    <row r="53" spans="1:68" ht="60">
      <c r="A53" s="118" t="s">
        <v>106</v>
      </c>
      <c r="B53" s="117" t="s">
        <v>111</v>
      </c>
      <c r="C53" s="118" t="s">
        <v>332</v>
      </c>
      <c r="D53" s="118" t="s">
        <v>108</v>
      </c>
      <c r="E53" s="117" t="s">
        <v>109</v>
      </c>
      <c r="F53" s="117" t="s">
        <v>117</v>
      </c>
      <c r="G53" s="118" t="s">
        <v>116</v>
      </c>
      <c r="H53" s="140" t="s">
        <v>183</v>
      </c>
      <c r="I53" s="119" t="s">
        <v>110</v>
      </c>
      <c r="J53" s="120">
        <v>40909</v>
      </c>
      <c r="K53" s="121">
        <f>J53+31</f>
        <v>40940</v>
      </c>
      <c r="L53" s="121">
        <f>K53+31</f>
        <v>40971</v>
      </c>
      <c r="M53" s="121">
        <f aca="true" t="shared" si="1" ref="M53:BP53">L53+31</f>
        <v>41002</v>
      </c>
      <c r="N53" s="121">
        <f t="shared" si="1"/>
        <v>41033</v>
      </c>
      <c r="O53" s="121">
        <f t="shared" si="1"/>
        <v>41064</v>
      </c>
      <c r="P53" s="121">
        <f t="shared" si="1"/>
        <v>41095</v>
      </c>
      <c r="Q53" s="121">
        <f t="shared" si="1"/>
        <v>41126</v>
      </c>
      <c r="R53" s="121">
        <f t="shared" si="1"/>
        <v>41157</v>
      </c>
      <c r="S53" s="121">
        <f t="shared" si="1"/>
        <v>41188</v>
      </c>
      <c r="T53" s="121">
        <f t="shared" si="1"/>
        <v>41219</v>
      </c>
      <c r="U53" s="121">
        <f t="shared" si="1"/>
        <v>41250</v>
      </c>
      <c r="V53" s="121">
        <f t="shared" si="1"/>
        <v>41281</v>
      </c>
      <c r="W53" s="121">
        <f t="shared" si="1"/>
        <v>41312</v>
      </c>
      <c r="X53" s="121">
        <f t="shared" si="1"/>
        <v>41343</v>
      </c>
      <c r="Y53" s="121">
        <f t="shared" si="1"/>
        <v>41374</v>
      </c>
      <c r="Z53" s="121">
        <f t="shared" si="1"/>
        <v>41405</v>
      </c>
      <c r="AA53" s="121">
        <f t="shared" si="1"/>
        <v>41436</v>
      </c>
      <c r="AB53" s="121">
        <f t="shared" si="1"/>
        <v>41467</v>
      </c>
      <c r="AC53" s="121">
        <f t="shared" si="1"/>
        <v>41498</v>
      </c>
      <c r="AD53" s="121">
        <f t="shared" si="1"/>
        <v>41529</v>
      </c>
      <c r="AE53" s="121">
        <f t="shared" si="1"/>
        <v>41560</v>
      </c>
      <c r="AF53" s="121">
        <f t="shared" si="1"/>
        <v>41591</v>
      </c>
      <c r="AG53" s="121">
        <f t="shared" si="1"/>
        <v>41622</v>
      </c>
      <c r="AH53" s="121">
        <f t="shared" si="1"/>
        <v>41653</v>
      </c>
      <c r="AI53" s="121">
        <f t="shared" si="1"/>
        <v>41684</v>
      </c>
      <c r="AJ53" s="121">
        <f t="shared" si="1"/>
        <v>41715</v>
      </c>
      <c r="AK53" s="121">
        <f t="shared" si="1"/>
        <v>41746</v>
      </c>
      <c r="AL53" s="121">
        <f t="shared" si="1"/>
        <v>41777</v>
      </c>
      <c r="AM53" s="121">
        <f t="shared" si="1"/>
        <v>41808</v>
      </c>
      <c r="AN53" s="121">
        <f t="shared" si="1"/>
        <v>41839</v>
      </c>
      <c r="AO53" s="121">
        <f t="shared" si="1"/>
        <v>41870</v>
      </c>
      <c r="AP53" s="121">
        <f t="shared" si="1"/>
        <v>41901</v>
      </c>
      <c r="AQ53" s="121">
        <f t="shared" si="1"/>
        <v>41932</v>
      </c>
      <c r="AR53" s="121">
        <f t="shared" si="1"/>
        <v>41963</v>
      </c>
      <c r="AS53" s="121">
        <f t="shared" si="1"/>
        <v>41994</v>
      </c>
      <c r="AT53" s="121">
        <f t="shared" si="1"/>
        <v>42025</v>
      </c>
      <c r="AU53" s="121">
        <f t="shared" si="1"/>
        <v>42056</v>
      </c>
      <c r="AV53" s="121">
        <f t="shared" si="1"/>
        <v>42087</v>
      </c>
      <c r="AW53" s="121">
        <f t="shared" si="1"/>
        <v>42118</v>
      </c>
      <c r="AX53" s="121">
        <f t="shared" si="1"/>
        <v>42149</v>
      </c>
      <c r="AY53" s="121">
        <f t="shared" si="1"/>
        <v>42180</v>
      </c>
      <c r="AZ53" s="121">
        <f t="shared" si="1"/>
        <v>42211</v>
      </c>
      <c r="BA53" s="121">
        <f t="shared" si="1"/>
        <v>42242</v>
      </c>
      <c r="BB53" s="121">
        <f t="shared" si="1"/>
        <v>42273</v>
      </c>
      <c r="BC53" s="121">
        <f t="shared" si="1"/>
        <v>42304</v>
      </c>
      <c r="BD53" s="121">
        <f t="shared" si="1"/>
        <v>42335</v>
      </c>
      <c r="BE53" s="121">
        <f t="shared" si="1"/>
        <v>42366</v>
      </c>
      <c r="BF53" s="121">
        <f t="shared" si="1"/>
        <v>42397</v>
      </c>
      <c r="BG53" s="121">
        <f t="shared" si="1"/>
        <v>42428</v>
      </c>
      <c r="BH53" s="121">
        <f t="shared" si="1"/>
        <v>42459</v>
      </c>
      <c r="BI53" s="121">
        <f t="shared" si="1"/>
        <v>42490</v>
      </c>
      <c r="BJ53" s="121">
        <f t="shared" si="1"/>
        <v>42521</v>
      </c>
      <c r="BK53" s="121">
        <f t="shared" si="1"/>
        <v>42552</v>
      </c>
      <c r="BL53" s="121">
        <f t="shared" si="1"/>
        <v>42583</v>
      </c>
      <c r="BM53" s="121">
        <f t="shared" si="1"/>
        <v>42614</v>
      </c>
      <c r="BN53" s="121">
        <f t="shared" si="1"/>
        <v>42645</v>
      </c>
      <c r="BO53" s="121">
        <f t="shared" si="1"/>
        <v>42676</v>
      </c>
      <c r="BP53" s="121">
        <f t="shared" si="1"/>
        <v>42707</v>
      </c>
    </row>
    <row r="54" spans="1:68" ht="12.75">
      <c r="A54" s="327" t="s">
        <v>23</v>
      </c>
      <c r="B54" s="313"/>
      <c r="C54" s="71"/>
      <c r="D54" s="71"/>
      <c r="E54" s="71"/>
      <c r="F54" s="73"/>
      <c r="G54" s="74"/>
      <c r="H54" s="138"/>
      <c r="I54" s="76"/>
      <c r="J54" s="65"/>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row>
    <row r="55" spans="1:68" ht="12.75">
      <c r="A55" s="327" t="s">
        <v>24</v>
      </c>
      <c r="B55" s="311" t="s">
        <v>77</v>
      </c>
      <c r="C55" s="75"/>
      <c r="D55" s="71"/>
      <c r="E55" s="71"/>
      <c r="F55" s="73"/>
      <c r="G55" s="74"/>
      <c r="H55" s="139"/>
      <c r="I55" s="76"/>
      <c r="J55" s="65"/>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row>
    <row r="56" spans="1:68" ht="12.75">
      <c r="A56" s="327" t="s">
        <v>25</v>
      </c>
      <c r="B56" s="311"/>
      <c r="C56" s="75"/>
      <c r="D56" s="71"/>
      <c r="E56" s="71"/>
      <c r="F56" s="73"/>
      <c r="G56" s="74"/>
      <c r="H56" s="139"/>
      <c r="I56" s="76"/>
      <c r="J56" s="65"/>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row>
    <row r="57" spans="1:68" ht="12.75">
      <c r="A57" s="327" t="s">
        <v>26</v>
      </c>
      <c r="B57" s="311" t="s">
        <v>77</v>
      </c>
      <c r="C57" s="66"/>
      <c r="D57" s="66"/>
      <c r="E57" s="66"/>
      <c r="F57" s="67"/>
      <c r="G57" s="67"/>
      <c r="H57" s="139"/>
      <c r="I57" s="66"/>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row>
    <row r="58" spans="1:68" ht="12.75">
      <c r="A58" s="327" t="s">
        <v>27</v>
      </c>
      <c r="B58" s="311" t="s">
        <v>77</v>
      </c>
      <c r="C58" s="66"/>
      <c r="D58" s="66"/>
      <c r="E58" s="66"/>
      <c r="F58" s="67"/>
      <c r="G58" s="67"/>
      <c r="H58" s="139"/>
      <c r="I58" s="66"/>
      <c r="J58" s="65"/>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row>
    <row r="59" spans="1:65" ht="12.75">
      <c r="A59" s="327" t="s">
        <v>28</v>
      </c>
      <c r="B59" s="312">
        <v>0.15</v>
      </c>
      <c r="C59" s="61" t="s">
        <v>107</v>
      </c>
      <c r="D59" s="20"/>
      <c r="E59" s="21"/>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row>
    <row r="60" spans="1:65" ht="12.75">
      <c r="A60" s="328"/>
      <c r="B60" s="312">
        <f>SUM(B54:B59)</f>
        <v>0.15</v>
      </c>
      <c r="C60" s="22" t="s">
        <v>0</v>
      </c>
      <c r="D60" s="331" t="s">
        <v>247</v>
      </c>
      <c r="E60" s="331"/>
      <c r="F60" s="331"/>
      <c r="G60" s="331"/>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row>
    <row r="61" spans="1:65" ht="12.75">
      <c r="A61" s="329"/>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row>
    <row r="62" spans="1:65" ht="12.75">
      <c r="A62" s="5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row>
    <row r="63" spans="1:65" ht="30.75" customHeight="1">
      <c r="A63" s="326" t="s">
        <v>232</v>
      </c>
      <c r="B63" s="535" t="s">
        <v>316</v>
      </c>
      <c r="C63" s="536"/>
      <c r="D63" s="536"/>
      <c r="E63" s="536"/>
      <c r="F63" s="536"/>
      <c r="G63" s="536"/>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5"/>
    </row>
    <row r="64" spans="1:68" ht="60" customHeight="1">
      <c r="A64" s="118" t="s">
        <v>106</v>
      </c>
      <c r="B64" s="117" t="s">
        <v>111</v>
      </c>
      <c r="C64" s="118" t="s">
        <v>332</v>
      </c>
      <c r="D64" s="118" t="s">
        <v>108</v>
      </c>
      <c r="E64" s="117" t="s">
        <v>109</v>
      </c>
      <c r="F64" s="117" t="s">
        <v>117</v>
      </c>
      <c r="G64" s="118" t="s">
        <v>116</v>
      </c>
      <c r="H64" s="140" t="s">
        <v>183</v>
      </c>
      <c r="I64" s="119" t="s">
        <v>110</v>
      </c>
      <c r="J64" s="120">
        <f>J53</f>
        <v>40909</v>
      </c>
      <c r="K64" s="121">
        <f>J64+31</f>
        <v>40940</v>
      </c>
      <c r="L64" s="121">
        <f>K64+31</f>
        <v>40971</v>
      </c>
      <c r="M64" s="121">
        <f aca="true" t="shared" si="2" ref="M64:BP64">L64+31</f>
        <v>41002</v>
      </c>
      <c r="N64" s="121">
        <f t="shared" si="2"/>
        <v>41033</v>
      </c>
      <c r="O64" s="121">
        <f t="shared" si="2"/>
        <v>41064</v>
      </c>
      <c r="P64" s="121">
        <f t="shared" si="2"/>
        <v>41095</v>
      </c>
      <c r="Q64" s="121">
        <f t="shared" si="2"/>
        <v>41126</v>
      </c>
      <c r="R64" s="121">
        <f t="shared" si="2"/>
        <v>41157</v>
      </c>
      <c r="S64" s="121">
        <f t="shared" si="2"/>
        <v>41188</v>
      </c>
      <c r="T64" s="121">
        <f t="shared" si="2"/>
        <v>41219</v>
      </c>
      <c r="U64" s="121">
        <f t="shared" si="2"/>
        <v>41250</v>
      </c>
      <c r="V64" s="121">
        <f t="shared" si="2"/>
        <v>41281</v>
      </c>
      <c r="W64" s="121">
        <f t="shared" si="2"/>
        <v>41312</v>
      </c>
      <c r="X64" s="121">
        <f t="shared" si="2"/>
        <v>41343</v>
      </c>
      <c r="Y64" s="121">
        <f t="shared" si="2"/>
        <v>41374</v>
      </c>
      <c r="Z64" s="121">
        <f t="shared" si="2"/>
        <v>41405</v>
      </c>
      <c r="AA64" s="121">
        <f t="shared" si="2"/>
        <v>41436</v>
      </c>
      <c r="AB64" s="121">
        <f t="shared" si="2"/>
        <v>41467</v>
      </c>
      <c r="AC64" s="121">
        <f t="shared" si="2"/>
        <v>41498</v>
      </c>
      <c r="AD64" s="121">
        <f t="shared" si="2"/>
        <v>41529</v>
      </c>
      <c r="AE64" s="121">
        <f t="shared" si="2"/>
        <v>41560</v>
      </c>
      <c r="AF64" s="121">
        <f t="shared" si="2"/>
        <v>41591</v>
      </c>
      <c r="AG64" s="121">
        <f t="shared" si="2"/>
        <v>41622</v>
      </c>
      <c r="AH64" s="121">
        <f t="shared" si="2"/>
        <v>41653</v>
      </c>
      <c r="AI64" s="121">
        <f t="shared" si="2"/>
        <v>41684</v>
      </c>
      <c r="AJ64" s="121">
        <f t="shared" si="2"/>
        <v>41715</v>
      </c>
      <c r="AK64" s="121">
        <f t="shared" si="2"/>
        <v>41746</v>
      </c>
      <c r="AL64" s="121">
        <f t="shared" si="2"/>
        <v>41777</v>
      </c>
      <c r="AM64" s="121">
        <f t="shared" si="2"/>
        <v>41808</v>
      </c>
      <c r="AN64" s="121">
        <f t="shared" si="2"/>
        <v>41839</v>
      </c>
      <c r="AO64" s="121">
        <f t="shared" si="2"/>
        <v>41870</v>
      </c>
      <c r="AP64" s="121">
        <f t="shared" si="2"/>
        <v>41901</v>
      </c>
      <c r="AQ64" s="121">
        <f t="shared" si="2"/>
        <v>41932</v>
      </c>
      <c r="AR64" s="121">
        <f t="shared" si="2"/>
        <v>41963</v>
      </c>
      <c r="AS64" s="121">
        <f t="shared" si="2"/>
        <v>41994</v>
      </c>
      <c r="AT64" s="121">
        <f t="shared" si="2"/>
        <v>42025</v>
      </c>
      <c r="AU64" s="121">
        <f t="shared" si="2"/>
        <v>42056</v>
      </c>
      <c r="AV64" s="121">
        <f t="shared" si="2"/>
        <v>42087</v>
      </c>
      <c r="AW64" s="121">
        <f t="shared" si="2"/>
        <v>42118</v>
      </c>
      <c r="AX64" s="121">
        <f t="shared" si="2"/>
        <v>42149</v>
      </c>
      <c r="AY64" s="121">
        <f t="shared" si="2"/>
        <v>42180</v>
      </c>
      <c r="AZ64" s="121">
        <f t="shared" si="2"/>
        <v>42211</v>
      </c>
      <c r="BA64" s="121">
        <f t="shared" si="2"/>
        <v>42242</v>
      </c>
      <c r="BB64" s="121">
        <f t="shared" si="2"/>
        <v>42273</v>
      </c>
      <c r="BC64" s="121">
        <f t="shared" si="2"/>
        <v>42304</v>
      </c>
      <c r="BD64" s="121">
        <f t="shared" si="2"/>
        <v>42335</v>
      </c>
      <c r="BE64" s="121">
        <f t="shared" si="2"/>
        <v>42366</v>
      </c>
      <c r="BF64" s="121">
        <f t="shared" si="2"/>
        <v>42397</v>
      </c>
      <c r="BG64" s="121">
        <f t="shared" si="2"/>
        <v>42428</v>
      </c>
      <c r="BH64" s="121">
        <f t="shared" si="2"/>
        <v>42459</v>
      </c>
      <c r="BI64" s="121">
        <f t="shared" si="2"/>
        <v>42490</v>
      </c>
      <c r="BJ64" s="121">
        <f t="shared" si="2"/>
        <v>42521</v>
      </c>
      <c r="BK64" s="121">
        <f t="shared" si="2"/>
        <v>42552</v>
      </c>
      <c r="BL64" s="121">
        <f t="shared" si="2"/>
        <v>42583</v>
      </c>
      <c r="BM64" s="121">
        <f t="shared" si="2"/>
        <v>42614</v>
      </c>
      <c r="BN64" s="121">
        <f t="shared" si="2"/>
        <v>42645</v>
      </c>
      <c r="BO64" s="121">
        <f t="shared" si="2"/>
        <v>42676</v>
      </c>
      <c r="BP64" s="121">
        <f t="shared" si="2"/>
        <v>42707</v>
      </c>
    </row>
    <row r="65" spans="1:75" ht="12.75">
      <c r="A65" s="327" t="s">
        <v>29</v>
      </c>
      <c r="B65" s="313"/>
      <c r="C65" s="71"/>
      <c r="D65" s="71"/>
      <c r="E65" s="72"/>
      <c r="F65" s="73" t="s">
        <v>77</v>
      </c>
      <c r="G65" s="74" t="s">
        <v>77</v>
      </c>
      <c r="H65" s="138"/>
      <c r="I65" s="76" t="s">
        <v>77</v>
      </c>
      <c r="J65" s="65"/>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8"/>
      <c r="BR65" s="68"/>
      <c r="BS65" s="68"/>
      <c r="BT65" s="68"/>
      <c r="BU65" s="68"/>
      <c r="BV65" s="68"/>
      <c r="BW65" s="68"/>
    </row>
    <row r="66" spans="1:75" ht="12.75">
      <c r="A66" s="327" t="s">
        <v>30</v>
      </c>
      <c r="B66" s="311" t="s">
        <v>77</v>
      </c>
      <c r="C66" s="66"/>
      <c r="D66" s="66"/>
      <c r="E66" s="66"/>
      <c r="F66" s="67"/>
      <c r="G66" s="67"/>
      <c r="H66" s="139"/>
      <c r="I66" s="66"/>
      <c r="J66" s="65"/>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8"/>
      <c r="BR66" s="68"/>
      <c r="BS66" s="68"/>
      <c r="BT66" s="68"/>
      <c r="BU66" s="68"/>
      <c r="BV66" s="68"/>
      <c r="BW66" s="68"/>
    </row>
    <row r="67" spans="1:75" ht="12.75">
      <c r="A67" s="327" t="s">
        <v>31</v>
      </c>
      <c r="B67" s="311"/>
      <c r="C67" s="66"/>
      <c r="D67" s="66"/>
      <c r="E67" s="66"/>
      <c r="F67" s="67"/>
      <c r="G67" s="67"/>
      <c r="H67" s="139"/>
      <c r="I67" s="66"/>
      <c r="J67" s="65"/>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8"/>
      <c r="BR67" s="68"/>
      <c r="BS67" s="68"/>
      <c r="BT67" s="68"/>
      <c r="BU67" s="68"/>
      <c r="BV67" s="68"/>
      <c r="BW67" s="68"/>
    </row>
    <row r="68" spans="1:75" ht="12.75">
      <c r="A68" s="327" t="s">
        <v>32</v>
      </c>
      <c r="B68" s="311" t="s">
        <v>77</v>
      </c>
      <c r="C68" s="66"/>
      <c r="D68" s="66"/>
      <c r="E68" s="66"/>
      <c r="F68" s="67"/>
      <c r="G68" s="67"/>
      <c r="H68" s="139"/>
      <c r="I68" s="66"/>
      <c r="J68" s="65"/>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8"/>
      <c r="BR68" s="68"/>
      <c r="BS68" s="68"/>
      <c r="BT68" s="68"/>
      <c r="BU68" s="68"/>
      <c r="BV68" s="68"/>
      <c r="BW68" s="68"/>
    </row>
    <row r="69" spans="1:75" ht="12.75">
      <c r="A69" s="327" t="s">
        <v>33</v>
      </c>
      <c r="B69" s="311" t="s">
        <v>77</v>
      </c>
      <c r="C69" s="66"/>
      <c r="D69" s="66"/>
      <c r="E69" s="66"/>
      <c r="F69" s="67"/>
      <c r="G69" s="67"/>
      <c r="H69" s="139"/>
      <c r="I69" s="66"/>
      <c r="J69" s="65"/>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8"/>
      <c r="BR69" s="68"/>
      <c r="BS69" s="68"/>
      <c r="BT69" s="68"/>
      <c r="BU69" s="68"/>
      <c r="BV69" s="68"/>
      <c r="BW69" s="68"/>
    </row>
    <row r="70" spans="1:65" ht="12.75">
      <c r="A70" s="327" t="s">
        <v>34</v>
      </c>
      <c r="B70" s="312">
        <v>0.15</v>
      </c>
      <c r="C70" s="61" t="s">
        <v>107</v>
      </c>
      <c r="D70" s="20"/>
      <c r="E70" s="21"/>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row>
    <row r="71" spans="1:65" ht="12.75">
      <c r="A71" s="328"/>
      <c r="B71" s="312">
        <f>SUM(B65:B70)</f>
        <v>0.15</v>
      </c>
      <c r="C71" s="22" t="s">
        <v>0</v>
      </c>
      <c r="D71" s="331" t="s">
        <v>247</v>
      </c>
      <c r="E71" s="331"/>
      <c r="F71" s="331"/>
      <c r="G71" s="331"/>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row>
    <row r="72" spans="1:65" ht="12.75">
      <c r="A72" s="329"/>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row>
    <row r="73" spans="1:65" ht="12.75">
      <c r="A73" s="58"/>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row>
    <row r="74" spans="1:65" ht="36" customHeight="1">
      <c r="A74" s="326" t="s">
        <v>233</v>
      </c>
      <c r="B74" s="535" t="s">
        <v>99</v>
      </c>
      <c r="C74" s="536"/>
      <c r="D74" s="536"/>
      <c r="E74" s="536"/>
      <c r="F74" s="536"/>
      <c r="G74" s="536"/>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5"/>
    </row>
    <row r="75" spans="1:68" ht="48.75" customHeight="1">
      <c r="A75" s="118" t="s">
        <v>106</v>
      </c>
      <c r="B75" s="117" t="s">
        <v>111</v>
      </c>
      <c r="C75" s="118" t="s">
        <v>332</v>
      </c>
      <c r="D75" s="118" t="s">
        <v>108</v>
      </c>
      <c r="E75" s="117" t="s">
        <v>109</v>
      </c>
      <c r="F75" s="117" t="s">
        <v>117</v>
      </c>
      <c r="G75" s="118" t="s">
        <v>116</v>
      </c>
      <c r="H75" s="140" t="s">
        <v>183</v>
      </c>
      <c r="I75" s="119" t="s">
        <v>110</v>
      </c>
      <c r="J75" s="120">
        <v>40909</v>
      </c>
      <c r="K75" s="121">
        <f aca="true" t="shared" si="3" ref="K75:AP75">J75+31</f>
        <v>40940</v>
      </c>
      <c r="L75" s="121">
        <f t="shared" si="3"/>
        <v>40971</v>
      </c>
      <c r="M75" s="121">
        <f t="shared" si="3"/>
        <v>41002</v>
      </c>
      <c r="N75" s="121">
        <f t="shared" si="3"/>
        <v>41033</v>
      </c>
      <c r="O75" s="121">
        <f t="shared" si="3"/>
        <v>41064</v>
      </c>
      <c r="P75" s="121">
        <f t="shared" si="3"/>
        <v>41095</v>
      </c>
      <c r="Q75" s="121">
        <f t="shared" si="3"/>
        <v>41126</v>
      </c>
      <c r="R75" s="121">
        <f t="shared" si="3"/>
        <v>41157</v>
      </c>
      <c r="S75" s="121">
        <f t="shared" si="3"/>
        <v>41188</v>
      </c>
      <c r="T75" s="121">
        <f t="shared" si="3"/>
        <v>41219</v>
      </c>
      <c r="U75" s="121">
        <f t="shared" si="3"/>
        <v>41250</v>
      </c>
      <c r="V75" s="121">
        <f t="shared" si="3"/>
        <v>41281</v>
      </c>
      <c r="W75" s="121">
        <f t="shared" si="3"/>
        <v>41312</v>
      </c>
      <c r="X75" s="121">
        <f t="shared" si="3"/>
        <v>41343</v>
      </c>
      <c r="Y75" s="121">
        <f t="shared" si="3"/>
        <v>41374</v>
      </c>
      <c r="Z75" s="121">
        <f t="shared" si="3"/>
        <v>41405</v>
      </c>
      <c r="AA75" s="121">
        <f t="shared" si="3"/>
        <v>41436</v>
      </c>
      <c r="AB75" s="121">
        <f t="shared" si="3"/>
        <v>41467</v>
      </c>
      <c r="AC75" s="121">
        <f t="shared" si="3"/>
        <v>41498</v>
      </c>
      <c r="AD75" s="121">
        <f t="shared" si="3"/>
        <v>41529</v>
      </c>
      <c r="AE75" s="121">
        <f t="shared" si="3"/>
        <v>41560</v>
      </c>
      <c r="AF75" s="121">
        <f t="shared" si="3"/>
        <v>41591</v>
      </c>
      <c r="AG75" s="121">
        <f t="shared" si="3"/>
        <v>41622</v>
      </c>
      <c r="AH75" s="121">
        <f t="shared" si="3"/>
        <v>41653</v>
      </c>
      <c r="AI75" s="121">
        <f t="shared" si="3"/>
        <v>41684</v>
      </c>
      <c r="AJ75" s="121">
        <f t="shared" si="3"/>
        <v>41715</v>
      </c>
      <c r="AK75" s="121">
        <f t="shared" si="3"/>
        <v>41746</v>
      </c>
      <c r="AL75" s="121">
        <f t="shared" si="3"/>
        <v>41777</v>
      </c>
      <c r="AM75" s="121">
        <f t="shared" si="3"/>
        <v>41808</v>
      </c>
      <c r="AN75" s="121">
        <f t="shared" si="3"/>
        <v>41839</v>
      </c>
      <c r="AO75" s="121">
        <f t="shared" si="3"/>
        <v>41870</v>
      </c>
      <c r="AP75" s="121">
        <f t="shared" si="3"/>
        <v>41901</v>
      </c>
      <c r="AQ75" s="121">
        <f aca="true" t="shared" si="4" ref="AQ75:BP75">AP75+31</f>
        <v>41932</v>
      </c>
      <c r="AR75" s="121">
        <f t="shared" si="4"/>
        <v>41963</v>
      </c>
      <c r="AS75" s="121">
        <f t="shared" si="4"/>
        <v>41994</v>
      </c>
      <c r="AT75" s="121">
        <f t="shared" si="4"/>
        <v>42025</v>
      </c>
      <c r="AU75" s="121">
        <f t="shared" si="4"/>
        <v>42056</v>
      </c>
      <c r="AV75" s="121">
        <f t="shared" si="4"/>
        <v>42087</v>
      </c>
      <c r="AW75" s="121">
        <f t="shared" si="4"/>
        <v>42118</v>
      </c>
      <c r="AX75" s="121">
        <f t="shared" si="4"/>
        <v>42149</v>
      </c>
      <c r="AY75" s="121">
        <f t="shared" si="4"/>
        <v>42180</v>
      </c>
      <c r="AZ75" s="121">
        <f t="shared" si="4"/>
        <v>42211</v>
      </c>
      <c r="BA75" s="121">
        <f t="shared" si="4"/>
        <v>42242</v>
      </c>
      <c r="BB75" s="121">
        <f t="shared" si="4"/>
        <v>42273</v>
      </c>
      <c r="BC75" s="121">
        <f t="shared" si="4"/>
        <v>42304</v>
      </c>
      <c r="BD75" s="121">
        <f t="shared" si="4"/>
        <v>42335</v>
      </c>
      <c r="BE75" s="121">
        <f t="shared" si="4"/>
        <v>42366</v>
      </c>
      <c r="BF75" s="121">
        <f t="shared" si="4"/>
        <v>42397</v>
      </c>
      <c r="BG75" s="121">
        <f t="shared" si="4"/>
        <v>42428</v>
      </c>
      <c r="BH75" s="121">
        <f t="shared" si="4"/>
        <v>42459</v>
      </c>
      <c r="BI75" s="121">
        <f t="shared" si="4"/>
        <v>42490</v>
      </c>
      <c r="BJ75" s="121">
        <f t="shared" si="4"/>
        <v>42521</v>
      </c>
      <c r="BK75" s="121">
        <f t="shared" si="4"/>
        <v>42552</v>
      </c>
      <c r="BL75" s="121">
        <f t="shared" si="4"/>
        <v>42583</v>
      </c>
      <c r="BM75" s="121">
        <f t="shared" si="4"/>
        <v>42614</v>
      </c>
      <c r="BN75" s="121">
        <f t="shared" si="4"/>
        <v>42645</v>
      </c>
      <c r="BO75" s="121">
        <f t="shared" si="4"/>
        <v>42676</v>
      </c>
      <c r="BP75" s="121">
        <f t="shared" si="4"/>
        <v>42707</v>
      </c>
    </row>
    <row r="76" spans="1:74" ht="12.75">
      <c r="A76" s="327" t="s">
        <v>35</v>
      </c>
      <c r="B76" s="313" t="s">
        <v>77</v>
      </c>
      <c r="C76" s="62"/>
      <c r="D76" s="62"/>
      <c r="E76" s="63"/>
      <c r="F76" s="64"/>
      <c r="G76" s="64"/>
      <c r="H76" s="138"/>
      <c r="I76" s="63"/>
      <c r="J76" s="65"/>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8"/>
      <c r="BR76" s="68"/>
      <c r="BS76" s="68"/>
      <c r="BT76" s="68"/>
      <c r="BU76" s="68"/>
      <c r="BV76" s="68"/>
    </row>
    <row r="77" spans="1:74" ht="12.75">
      <c r="A77" s="327" t="s">
        <v>36</v>
      </c>
      <c r="B77" s="311" t="s">
        <v>77</v>
      </c>
      <c r="C77" s="66"/>
      <c r="D77" s="66"/>
      <c r="E77" s="66"/>
      <c r="F77" s="67"/>
      <c r="G77" s="67"/>
      <c r="H77" s="139"/>
      <c r="I77" s="66"/>
      <c r="J77" s="65"/>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8"/>
      <c r="BR77" s="68"/>
      <c r="BS77" s="68"/>
      <c r="BT77" s="68"/>
      <c r="BU77" s="68"/>
      <c r="BV77" s="68"/>
    </row>
    <row r="78" spans="1:74" ht="12.75">
      <c r="A78" s="327" t="s">
        <v>37</v>
      </c>
      <c r="B78" s="311"/>
      <c r="C78" s="66"/>
      <c r="D78" s="66"/>
      <c r="E78" s="66"/>
      <c r="F78" s="67"/>
      <c r="G78" s="67"/>
      <c r="H78" s="139"/>
      <c r="I78" s="66"/>
      <c r="J78" s="65"/>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8"/>
      <c r="BR78" s="68"/>
      <c r="BS78" s="68"/>
      <c r="BT78" s="68"/>
      <c r="BU78" s="68"/>
      <c r="BV78" s="68"/>
    </row>
    <row r="79" spans="1:74" ht="12.75">
      <c r="A79" s="327" t="s">
        <v>38</v>
      </c>
      <c r="B79" s="311" t="s">
        <v>77</v>
      </c>
      <c r="C79" s="66"/>
      <c r="D79" s="66"/>
      <c r="E79" s="66"/>
      <c r="F79" s="67"/>
      <c r="G79" s="67"/>
      <c r="H79" s="139"/>
      <c r="I79" s="66"/>
      <c r="J79" s="65"/>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8"/>
      <c r="BR79" s="68"/>
      <c r="BS79" s="68"/>
      <c r="BT79" s="68"/>
      <c r="BU79" s="68"/>
      <c r="BV79" s="68"/>
    </row>
    <row r="80" spans="1:74" ht="12.75">
      <c r="A80" s="327" t="s">
        <v>39</v>
      </c>
      <c r="B80" s="311" t="s">
        <v>77</v>
      </c>
      <c r="C80" s="66"/>
      <c r="D80" s="66"/>
      <c r="E80" s="66"/>
      <c r="F80" s="67"/>
      <c r="G80" s="67"/>
      <c r="H80" s="139"/>
      <c r="I80" s="66"/>
      <c r="J80" s="65"/>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8"/>
      <c r="BR80" s="68"/>
      <c r="BS80" s="68"/>
      <c r="BT80" s="68"/>
      <c r="BU80" s="68"/>
      <c r="BV80" s="68"/>
    </row>
    <row r="81" spans="1:65" ht="12.75">
      <c r="A81" s="327" t="s">
        <v>40</v>
      </c>
      <c r="B81" s="312">
        <v>0.15</v>
      </c>
      <c r="C81" s="61" t="s">
        <v>107</v>
      </c>
      <c r="D81" s="20"/>
      <c r="E81" s="21"/>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row>
    <row r="82" spans="1:65" ht="12.75">
      <c r="A82" s="328"/>
      <c r="B82" s="312">
        <f>SUM(B76:B81)</f>
        <v>0.15</v>
      </c>
      <c r="C82" s="22" t="s">
        <v>0</v>
      </c>
      <c r="D82" s="331" t="s">
        <v>247</v>
      </c>
      <c r="E82" s="331"/>
      <c r="F82" s="331"/>
      <c r="G82" s="331"/>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row>
    <row r="83" spans="1:65" ht="12.75">
      <c r="A83" s="329"/>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row>
    <row r="84" spans="1:65" ht="12.75">
      <c r="A84" s="58"/>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row>
    <row r="85" spans="1:65" ht="36.75" customHeight="1">
      <c r="A85" s="326" t="s">
        <v>234</v>
      </c>
      <c r="B85" s="535" t="s">
        <v>100</v>
      </c>
      <c r="C85" s="536"/>
      <c r="D85" s="536"/>
      <c r="E85" s="536"/>
      <c r="F85" s="536"/>
      <c r="G85" s="536"/>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5"/>
    </row>
    <row r="86" spans="1:68" ht="58.5" customHeight="1">
      <c r="A86" s="118" t="s">
        <v>106</v>
      </c>
      <c r="B86" s="117" t="s">
        <v>111</v>
      </c>
      <c r="C86" s="118" t="s">
        <v>332</v>
      </c>
      <c r="D86" s="118" t="s">
        <v>108</v>
      </c>
      <c r="E86" s="117" t="s">
        <v>109</v>
      </c>
      <c r="F86" s="117" t="s">
        <v>117</v>
      </c>
      <c r="G86" s="118" t="s">
        <v>116</v>
      </c>
      <c r="H86" s="140" t="s">
        <v>183</v>
      </c>
      <c r="I86" s="119" t="s">
        <v>110</v>
      </c>
      <c r="J86" s="120">
        <v>40909</v>
      </c>
      <c r="K86" s="121">
        <f aca="true" t="shared" si="5" ref="K86:AP86">J86+31</f>
        <v>40940</v>
      </c>
      <c r="L86" s="121">
        <f t="shared" si="5"/>
        <v>40971</v>
      </c>
      <c r="M86" s="121">
        <f t="shared" si="5"/>
        <v>41002</v>
      </c>
      <c r="N86" s="121">
        <f t="shared" si="5"/>
        <v>41033</v>
      </c>
      <c r="O86" s="121">
        <f t="shared" si="5"/>
        <v>41064</v>
      </c>
      <c r="P86" s="121">
        <f t="shared" si="5"/>
        <v>41095</v>
      </c>
      <c r="Q86" s="121">
        <f t="shared" si="5"/>
        <v>41126</v>
      </c>
      <c r="R86" s="121">
        <f t="shared" si="5"/>
        <v>41157</v>
      </c>
      <c r="S86" s="121">
        <f t="shared" si="5"/>
        <v>41188</v>
      </c>
      <c r="T86" s="121">
        <f t="shared" si="5"/>
        <v>41219</v>
      </c>
      <c r="U86" s="121">
        <f t="shared" si="5"/>
        <v>41250</v>
      </c>
      <c r="V86" s="121">
        <f t="shared" si="5"/>
        <v>41281</v>
      </c>
      <c r="W86" s="121">
        <f t="shared" si="5"/>
        <v>41312</v>
      </c>
      <c r="X86" s="121">
        <f t="shared" si="5"/>
        <v>41343</v>
      </c>
      <c r="Y86" s="121">
        <f t="shared" si="5"/>
        <v>41374</v>
      </c>
      <c r="Z86" s="121">
        <f t="shared" si="5"/>
        <v>41405</v>
      </c>
      <c r="AA86" s="121">
        <f t="shared" si="5"/>
        <v>41436</v>
      </c>
      <c r="AB86" s="121">
        <f t="shared" si="5"/>
        <v>41467</v>
      </c>
      <c r="AC86" s="121">
        <f t="shared" si="5"/>
        <v>41498</v>
      </c>
      <c r="AD86" s="121">
        <f t="shared" si="5"/>
        <v>41529</v>
      </c>
      <c r="AE86" s="121">
        <f t="shared" si="5"/>
        <v>41560</v>
      </c>
      <c r="AF86" s="121">
        <f t="shared" si="5"/>
        <v>41591</v>
      </c>
      <c r="AG86" s="121">
        <f t="shared" si="5"/>
        <v>41622</v>
      </c>
      <c r="AH86" s="121">
        <f t="shared" si="5"/>
        <v>41653</v>
      </c>
      <c r="AI86" s="121">
        <f t="shared" si="5"/>
        <v>41684</v>
      </c>
      <c r="AJ86" s="121">
        <f t="shared" si="5"/>
        <v>41715</v>
      </c>
      <c r="AK86" s="121">
        <f t="shared" si="5"/>
        <v>41746</v>
      </c>
      <c r="AL86" s="121">
        <f t="shared" si="5"/>
        <v>41777</v>
      </c>
      <c r="AM86" s="121">
        <f t="shared" si="5"/>
        <v>41808</v>
      </c>
      <c r="AN86" s="121">
        <f t="shared" si="5"/>
        <v>41839</v>
      </c>
      <c r="AO86" s="121">
        <f t="shared" si="5"/>
        <v>41870</v>
      </c>
      <c r="AP86" s="121">
        <f t="shared" si="5"/>
        <v>41901</v>
      </c>
      <c r="AQ86" s="121">
        <f aca="true" t="shared" si="6" ref="AQ86:BP86">AP86+31</f>
        <v>41932</v>
      </c>
      <c r="AR86" s="121">
        <f t="shared" si="6"/>
        <v>41963</v>
      </c>
      <c r="AS86" s="121">
        <f t="shared" si="6"/>
        <v>41994</v>
      </c>
      <c r="AT86" s="121">
        <f t="shared" si="6"/>
        <v>42025</v>
      </c>
      <c r="AU86" s="121">
        <f t="shared" si="6"/>
        <v>42056</v>
      </c>
      <c r="AV86" s="121">
        <f t="shared" si="6"/>
        <v>42087</v>
      </c>
      <c r="AW86" s="121">
        <f t="shared" si="6"/>
        <v>42118</v>
      </c>
      <c r="AX86" s="121">
        <f t="shared" si="6"/>
        <v>42149</v>
      </c>
      <c r="AY86" s="121">
        <f t="shared" si="6"/>
        <v>42180</v>
      </c>
      <c r="AZ86" s="121">
        <f t="shared" si="6"/>
        <v>42211</v>
      </c>
      <c r="BA86" s="121">
        <f t="shared" si="6"/>
        <v>42242</v>
      </c>
      <c r="BB86" s="121">
        <f t="shared" si="6"/>
        <v>42273</v>
      </c>
      <c r="BC86" s="121">
        <f t="shared" si="6"/>
        <v>42304</v>
      </c>
      <c r="BD86" s="121">
        <f t="shared" si="6"/>
        <v>42335</v>
      </c>
      <c r="BE86" s="121">
        <f t="shared" si="6"/>
        <v>42366</v>
      </c>
      <c r="BF86" s="121">
        <f t="shared" si="6"/>
        <v>42397</v>
      </c>
      <c r="BG86" s="121">
        <f t="shared" si="6"/>
        <v>42428</v>
      </c>
      <c r="BH86" s="121">
        <f t="shared" si="6"/>
        <v>42459</v>
      </c>
      <c r="BI86" s="121">
        <f t="shared" si="6"/>
        <v>42490</v>
      </c>
      <c r="BJ86" s="121">
        <f t="shared" si="6"/>
        <v>42521</v>
      </c>
      <c r="BK86" s="121">
        <f t="shared" si="6"/>
        <v>42552</v>
      </c>
      <c r="BL86" s="121">
        <f t="shared" si="6"/>
        <v>42583</v>
      </c>
      <c r="BM86" s="121">
        <f t="shared" si="6"/>
        <v>42614</v>
      </c>
      <c r="BN86" s="121">
        <f t="shared" si="6"/>
        <v>42645</v>
      </c>
      <c r="BO86" s="121">
        <f t="shared" si="6"/>
        <v>42676</v>
      </c>
      <c r="BP86" s="121">
        <f t="shared" si="6"/>
        <v>42707</v>
      </c>
    </row>
    <row r="87" spans="1:76" ht="12.75">
      <c r="A87" s="327" t="s">
        <v>41</v>
      </c>
      <c r="B87" s="313" t="s">
        <v>77</v>
      </c>
      <c r="C87" s="62"/>
      <c r="D87" s="62"/>
      <c r="E87" s="63"/>
      <c r="F87" s="64"/>
      <c r="G87" s="64"/>
      <c r="H87" s="138"/>
      <c r="I87" s="63"/>
      <c r="J87" s="65"/>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8"/>
      <c r="BR87" s="68"/>
      <c r="BS87" s="68"/>
      <c r="BT87" s="68"/>
      <c r="BU87" s="68"/>
      <c r="BV87" s="68"/>
      <c r="BW87" s="68"/>
      <c r="BX87" s="68"/>
    </row>
    <row r="88" spans="1:76" ht="12.75">
      <c r="A88" s="327" t="s">
        <v>42</v>
      </c>
      <c r="B88" s="311" t="s">
        <v>77</v>
      </c>
      <c r="C88" s="66"/>
      <c r="D88" s="66"/>
      <c r="E88" s="66"/>
      <c r="F88" s="67"/>
      <c r="G88" s="67"/>
      <c r="H88" s="139"/>
      <c r="I88" s="66"/>
      <c r="J88" s="65"/>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8"/>
      <c r="BR88" s="68"/>
      <c r="BS88" s="68"/>
      <c r="BT88" s="68"/>
      <c r="BU88" s="68"/>
      <c r="BV88" s="68"/>
      <c r="BW88" s="68"/>
      <c r="BX88" s="68"/>
    </row>
    <row r="89" spans="1:76" ht="12.75">
      <c r="A89" s="327" t="s">
        <v>43</v>
      </c>
      <c r="B89" s="311"/>
      <c r="C89" s="66"/>
      <c r="D89" s="66"/>
      <c r="E89" s="66"/>
      <c r="F89" s="67"/>
      <c r="G89" s="67"/>
      <c r="H89" s="139"/>
      <c r="I89" s="66"/>
      <c r="J89" s="65"/>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8"/>
      <c r="BR89" s="68"/>
      <c r="BS89" s="68"/>
      <c r="BT89" s="68"/>
      <c r="BU89" s="68"/>
      <c r="BV89" s="68"/>
      <c r="BW89" s="68"/>
      <c r="BX89" s="68"/>
    </row>
    <row r="90" spans="1:76" ht="12.75">
      <c r="A90" s="327" t="s">
        <v>44</v>
      </c>
      <c r="B90" s="311" t="s">
        <v>77</v>
      </c>
      <c r="C90" s="66"/>
      <c r="D90" s="66"/>
      <c r="E90" s="66"/>
      <c r="F90" s="67"/>
      <c r="G90" s="67"/>
      <c r="H90" s="139"/>
      <c r="I90" s="66"/>
      <c r="J90" s="65"/>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8"/>
      <c r="BR90" s="68"/>
      <c r="BS90" s="68"/>
      <c r="BT90" s="68"/>
      <c r="BU90" s="68"/>
      <c r="BV90" s="68"/>
      <c r="BW90" s="68"/>
      <c r="BX90" s="68"/>
    </row>
    <row r="91" spans="1:76" ht="12.75">
      <c r="A91" s="327" t="s">
        <v>45</v>
      </c>
      <c r="B91" s="311" t="s">
        <v>77</v>
      </c>
      <c r="C91" s="66"/>
      <c r="D91" s="66"/>
      <c r="E91" s="66"/>
      <c r="F91" s="67"/>
      <c r="G91" s="67"/>
      <c r="H91" s="139"/>
      <c r="I91" s="66"/>
      <c r="J91" s="65"/>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8"/>
      <c r="BR91" s="68"/>
      <c r="BS91" s="68"/>
      <c r="BT91" s="68"/>
      <c r="BU91" s="68"/>
      <c r="BV91" s="68"/>
      <c r="BW91" s="68"/>
      <c r="BX91" s="68"/>
    </row>
    <row r="92" spans="1:65" ht="12.75">
      <c r="A92" s="327" t="s">
        <v>46</v>
      </c>
      <c r="B92" s="312">
        <v>0.15</v>
      </c>
      <c r="C92" s="61" t="s">
        <v>107</v>
      </c>
      <c r="D92" s="20"/>
      <c r="E92" s="21"/>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row>
    <row r="93" spans="1:65" ht="12.75">
      <c r="A93" s="328"/>
      <c r="B93" s="312">
        <f>SUM(B87:B92)</f>
        <v>0.15</v>
      </c>
      <c r="C93" s="22" t="s">
        <v>0</v>
      </c>
      <c r="D93" s="331" t="s">
        <v>247</v>
      </c>
      <c r="E93" s="331"/>
      <c r="F93" s="331"/>
      <c r="G93" s="331"/>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row>
    <row r="94" spans="1:65" ht="12.75">
      <c r="A94" s="329"/>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row>
    <row r="95" spans="1:65" ht="12.75">
      <c r="A95" s="58"/>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row>
    <row r="96" spans="1:65" ht="41.25" customHeight="1">
      <c r="A96" s="326" t="s">
        <v>235</v>
      </c>
      <c r="B96" s="535" t="s">
        <v>101</v>
      </c>
      <c r="C96" s="536"/>
      <c r="D96" s="536"/>
      <c r="E96" s="536"/>
      <c r="F96" s="536"/>
      <c r="G96" s="536"/>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5"/>
    </row>
    <row r="97" spans="1:68" ht="54.75" customHeight="1">
      <c r="A97" s="118" t="s">
        <v>106</v>
      </c>
      <c r="B97" s="117" t="s">
        <v>111</v>
      </c>
      <c r="C97" s="118" t="s">
        <v>332</v>
      </c>
      <c r="D97" s="118" t="s">
        <v>108</v>
      </c>
      <c r="E97" s="117" t="s">
        <v>109</v>
      </c>
      <c r="F97" s="117" t="s">
        <v>117</v>
      </c>
      <c r="G97" s="118" t="s">
        <v>116</v>
      </c>
      <c r="H97" s="140" t="s">
        <v>183</v>
      </c>
      <c r="I97" s="119" t="s">
        <v>110</v>
      </c>
      <c r="J97" s="120">
        <v>40909</v>
      </c>
      <c r="K97" s="121">
        <f aca="true" t="shared" si="7" ref="K97:AP97">J97+31</f>
        <v>40940</v>
      </c>
      <c r="L97" s="121">
        <f t="shared" si="7"/>
        <v>40971</v>
      </c>
      <c r="M97" s="121">
        <f t="shared" si="7"/>
        <v>41002</v>
      </c>
      <c r="N97" s="121">
        <f t="shared" si="7"/>
        <v>41033</v>
      </c>
      <c r="O97" s="121">
        <f t="shared" si="7"/>
        <v>41064</v>
      </c>
      <c r="P97" s="121">
        <f t="shared" si="7"/>
        <v>41095</v>
      </c>
      <c r="Q97" s="121">
        <f t="shared" si="7"/>
        <v>41126</v>
      </c>
      <c r="R97" s="121">
        <f t="shared" si="7"/>
        <v>41157</v>
      </c>
      <c r="S97" s="121">
        <f t="shared" si="7"/>
        <v>41188</v>
      </c>
      <c r="T97" s="121">
        <f t="shared" si="7"/>
        <v>41219</v>
      </c>
      <c r="U97" s="121">
        <f t="shared" si="7"/>
        <v>41250</v>
      </c>
      <c r="V97" s="121">
        <f t="shared" si="7"/>
        <v>41281</v>
      </c>
      <c r="W97" s="121">
        <f t="shared" si="7"/>
        <v>41312</v>
      </c>
      <c r="X97" s="121">
        <f t="shared" si="7"/>
        <v>41343</v>
      </c>
      <c r="Y97" s="121">
        <f t="shared" si="7"/>
        <v>41374</v>
      </c>
      <c r="Z97" s="121">
        <f t="shared" si="7"/>
        <v>41405</v>
      </c>
      <c r="AA97" s="121">
        <f t="shared" si="7"/>
        <v>41436</v>
      </c>
      <c r="AB97" s="121">
        <f t="shared" si="7"/>
        <v>41467</v>
      </c>
      <c r="AC97" s="121">
        <f t="shared" si="7"/>
        <v>41498</v>
      </c>
      <c r="AD97" s="121">
        <f t="shared" si="7"/>
        <v>41529</v>
      </c>
      <c r="AE97" s="121">
        <f t="shared" si="7"/>
        <v>41560</v>
      </c>
      <c r="AF97" s="121">
        <f t="shared" si="7"/>
        <v>41591</v>
      </c>
      <c r="AG97" s="121">
        <f t="shared" si="7"/>
        <v>41622</v>
      </c>
      <c r="AH97" s="121">
        <f t="shared" si="7"/>
        <v>41653</v>
      </c>
      <c r="AI97" s="121">
        <f t="shared" si="7"/>
        <v>41684</v>
      </c>
      <c r="AJ97" s="121">
        <f t="shared" si="7"/>
        <v>41715</v>
      </c>
      <c r="AK97" s="121">
        <f t="shared" si="7"/>
        <v>41746</v>
      </c>
      <c r="AL97" s="121">
        <f t="shared" si="7"/>
        <v>41777</v>
      </c>
      <c r="AM97" s="121">
        <f t="shared" si="7"/>
        <v>41808</v>
      </c>
      <c r="AN97" s="121">
        <f t="shared" si="7"/>
        <v>41839</v>
      </c>
      <c r="AO97" s="121">
        <f t="shared" si="7"/>
        <v>41870</v>
      </c>
      <c r="AP97" s="121">
        <f t="shared" si="7"/>
        <v>41901</v>
      </c>
      <c r="AQ97" s="121">
        <f aca="true" t="shared" si="8" ref="AQ97:BP97">AP97+31</f>
        <v>41932</v>
      </c>
      <c r="AR97" s="121">
        <f t="shared" si="8"/>
        <v>41963</v>
      </c>
      <c r="AS97" s="121">
        <f t="shared" si="8"/>
        <v>41994</v>
      </c>
      <c r="AT97" s="121">
        <f t="shared" si="8"/>
        <v>42025</v>
      </c>
      <c r="AU97" s="121">
        <f t="shared" si="8"/>
        <v>42056</v>
      </c>
      <c r="AV97" s="121">
        <f t="shared" si="8"/>
        <v>42087</v>
      </c>
      <c r="AW97" s="121">
        <f t="shared" si="8"/>
        <v>42118</v>
      </c>
      <c r="AX97" s="121">
        <f t="shared" si="8"/>
        <v>42149</v>
      </c>
      <c r="AY97" s="121">
        <f t="shared" si="8"/>
        <v>42180</v>
      </c>
      <c r="AZ97" s="121">
        <f t="shared" si="8"/>
        <v>42211</v>
      </c>
      <c r="BA97" s="121">
        <f t="shared" si="8"/>
        <v>42242</v>
      </c>
      <c r="BB97" s="121">
        <f t="shared" si="8"/>
        <v>42273</v>
      </c>
      <c r="BC97" s="121">
        <f t="shared" si="8"/>
        <v>42304</v>
      </c>
      <c r="BD97" s="121">
        <f t="shared" si="8"/>
        <v>42335</v>
      </c>
      <c r="BE97" s="121">
        <f t="shared" si="8"/>
        <v>42366</v>
      </c>
      <c r="BF97" s="121">
        <f t="shared" si="8"/>
        <v>42397</v>
      </c>
      <c r="BG97" s="121">
        <f t="shared" si="8"/>
        <v>42428</v>
      </c>
      <c r="BH97" s="121">
        <f t="shared" si="8"/>
        <v>42459</v>
      </c>
      <c r="BI97" s="121">
        <f t="shared" si="8"/>
        <v>42490</v>
      </c>
      <c r="BJ97" s="121">
        <f t="shared" si="8"/>
        <v>42521</v>
      </c>
      <c r="BK97" s="121">
        <f t="shared" si="8"/>
        <v>42552</v>
      </c>
      <c r="BL97" s="121">
        <f t="shared" si="8"/>
        <v>42583</v>
      </c>
      <c r="BM97" s="121">
        <f t="shared" si="8"/>
        <v>42614</v>
      </c>
      <c r="BN97" s="121">
        <f t="shared" si="8"/>
        <v>42645</v>
      </c>
      <c r="BO97" s="121">
        <f t="shared" si="8"/>
        <v>42676</v>
      </c>
      <c r="BP97" s="121">
        <f t="shared" si="8"/>
        <v>42707</v>
      </c>
    </row>
    <row r="98" spans="1:75" ht="12.75">
      <c r="A98" s="327" t="s">
        <v>47</v>
      </c>
      <c r="B98" s="313"/>
      <c r="C98" s="62"/>
      <c r="D98" s="62"/>
      <c r="E98" s="63"/>
      <c r="F98" s="64"/>
      <c r="G98" s="64"/>
      <c r="H98" s="138"/>
      <c r="I98" s="63"/>
      <c r="J98" s="65"/>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8"/>
      <c r="BR98" s="68"/>
      <c r="BS98" s="68"/>
      <c r="BT98" s="68"/>
      <c r="BU98" s="68"/>
      <c r="BV98" s="68"/>
      <c r="BW98" s="68"/>
    </row>
    <row r="99" spans="1:75" ht="12.75">
      <c r="A99" s="327" t="s">
        <v>48</v>
      </c>
      <c r="B99" s="311"/>
      <c r="C99" s="66"/>
      <c r="D99" s="66"/>
      <c r="E99" s="66"/>
      <c r="F99" s="67"/>
      <c r="G99" s="67"/>
      <c r="H99" s="139"/>
      <c r="I99" s="66"/>
      <c r="J99" s="65"/>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8"/>
      <c r="BR99" s="68"/>
      <c r="BS99" s="68"/>
      <c r="BT99" s="68"/>
      <c r="BU99" s="68"/>
      <c r="BV99" s="68"/>
      <c r="BW99" s="68"/>
    </row>
    <row r="100" spans="1:75" ht="12.75">
      <c r="A100" s="327" t="s">
        <v>49</v>
      </c>
      <c r="B100" s="311"/>
      <c r="C100" s="66"/>
      <c r="D100" s="66"/>
      <c r="E100" s="66"/>
      <c r="F100" s="67"/>
      <c r="G100" s="67"/>
      <c r="H100" s="139"/>
      <c r="I100" s="66"/>
      <c r="J100" s="65"/>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8"/>
      <c r="BR100" s="68"/>
      <c r="BS100" s="68"/>
      <c r="BT100" s="68"/>
      <c r="BU100" s="68"/>
      <c r="BV100" s="68"/>
      <c r="BW100" s="68"/>
    </row>
    <row r="101" spans="1:75" ht="12.75">
      <c r="A101" s="327" t="s">
        <v>50</v>
      </c>
      <c r="B101" s="311"/>
      <c r="C101" s="66"/>
      <c r="D101" s="66"/>
      <c r="E101" s="66"/>
      <c r="F101" s="67"/>
      <c r="G101" s="67"/>
      <c r="H101" s="139"/>
      <c r="I101" s="66"/>
      <c r="J101" s="65"/>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8"/>
      <c r="BR101" s="68"/>
      <c r="BS101" s="68"/>
      <c r="BT101" s="68"/>
      <c r="BU101" s="68"/>
      <c r="BV101" s="68"/>
      <c r="BW101" s="68"/>
    </row>
    <row r="102" spans="1:75" ht="12.75">
      <c r="A102" s="327" t="s">
        <v>51</v>
      </c>
      <c r="B102" s="311"/>
      <c r="C102" s="66"/>
      <c r="D102" s="66"/>
      <c r="E102" s="66"/>
      <c r="F102" s="67"/>
      <c r="G102" s="67"/>
      <c r="H102" s="139"/>
      <c r="I102" s="66"/>
      <c r="J102" s="65"/>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8"/>
      <c r="BR102" s="68"/>
      <c r="BS102" s="68"/>
      <c r="BT102" s="68"/>
      <c r="BU102" s="68"/>
      <c r="BV102" s="68"/>
      <c r="BW102" s="68"/>
    </row>
    <row r="103" spans="1:65" ht="12.75">
      <c r="A103" s="327" t="s">
        <v>52</v>
      </c>
      <c r="B103" s="312">
        <v>0.15</v>
      </c>
      <c r="C103" s="61" t="s">
        <v>107</v>
      </c>
      <c r="D103" s="20"/>
      <c r="E103" s="21"/>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row>
    <row r="104" spans="1:65" ht="12.75">
      <c r="A104" s="328"/>
      <c r="B104" s="312">
        <f>SUM(B98:B103)</f>
        <v>0.15</v>
      </c>
      <c r="C104" s="22" t="s">
        <v>0</v>
      </c>
      <c r="D104" s="331" t="s">
        <v>247</v>
      </c>
      <c r="E104" s="331"/>
      <c r="F104" s="331"/>
      <c r="G104" s="331"/>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row>
    <row r="105" spans="1:65" ht="12.75">
      <c r="A105" s="329"/>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row>
    <row r="106" spans="1:65" ht="12.75">
      <c r="A106" s="58"/>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row>
    <row r="107" spans="1:65" ht="39.75" customHeight="1">
      <c r="A107" s="326" t="s">
        <v>236</v>
      </c>
      <c r="B107" s="535" t="s">
        <v>102</v>
      </c>
      <c r="C107" s="536"/>
      <c r="D107" s="536"/>
      <c r="E107" s="536"/>
      <c r="F107" s="536"/>
      <c r="G107" s="536"/>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5"/>
    </row>
    <row r="108" spans="1:68" ht="60.75" customHeight="1">
      <c r="A108" s="118" t="s">
        <v>106</v>
      </c>
      <c r="B108" s="117" t="s">
        <v>111</v>
      </c>
      <c r="C108" s="118" t="s">
        <v>332</v>
      </c>
      <c r="D108" s="118" t="s">
        <v>108</v>
      </c>
      <c r="E108" s="117" t="s">
        <v>109</v>
      </c>
      <c r="F108" s="117" t="s">
        <v>117</v>
      </c>
      <c r="G108" s="118" t="s">
        <v>116</v>
      </c>
      <c r="H108" s="140" t="s">
        <v>183</v>
      </c>
      <c r="I108" s="119" t="s">
        <v>110</v>
      </c>
      <c r="J108" s="120">
        <v>40909</v>
      </c>
      <c r="K108" s="121">
        <f aca="true" t="shared" si="9" ref="K108:AP108">J108+31</f>
        <v>40940</v>
      </c>
      <c r="L108" s="121">
        <f t="shared" si="9"/>
        <v>40971</v>
      </c>
      <c r="M108" s="121">
        <f t="shared" si="9"/>
        <v>41002</v>
      </c>
      <c r="N108" s="121">
        <f t="shared" si="9"/>
        <v>41033</v>
      </c>
      <c r="O108" s="121">
        <f t="shared" si="9"/>
        <v>41064</v>
      </c>
      <c r="P108" s="121">
        <f t="shared" si="9"/>
        <v>41095</v>
      </c>
      <c r="Q108" s="121">
        <f t="shared" si="9"/>
        <v>41126</v>
      </c>
      <c r="R108" s="121">
        <f t="shared" si="9"/>
        <v>41157</v>
      </c>
      <c r="S108" s="121">
        <f t="shared" si="9"/>
        <v>41188</v>
      </c>
      <c r="T108" s="121">
        <f t="shared" si="9"/>
        <v>41219</v>
      </c>
      <c r="U108" s="121">
        <f t="shared" si="9"/>
        <v>41250</v>
      </c>
      <c r="V108" s="121">
        <f t="shared" si="9"/>
        <v>41281</v>
      </c>
      <c r="W108" s="121">
        <f t="shared" si="9"/>
        <v>41312</v>
      </c>
      <c r="X108" s="121">
        <f t="shared" si="9"/>
        <v>41343</v>
      </c>
      <c r="Y108" s="121">
        <f t="shared" si="9"/>
        <v>41374</v>
      </c>
      <c r="Z108" s="121">
        <f t="shared" si="9"/>
        <v>41405</v>
      </c>
      <c r="AA108" s="121">
        <f t="shared" si="9"/>
        <v>41436</v>
      </c>
      <c r="AB108" s="121">
        <f t="shared" si="9"/>
        <v>41467</v>
      </c>
      <c r="AC108" s="121">
        <f t="shared" si="9"/>
        <v>41498</v>
      </c>
      <c r="AD108" s="121">
        <f t="shared" si="9"/>
        <v>41529</v>
      </c>
      <c r="AE108" s="121">
        <f t="shared" si="9"/>
        <v>41560</v>
      </c>
      <c r="AF108" s="121">
        <f t="shared" si="9"/>
        <v>41591</v>
      </c>
      <c r="AG108" s="121">
        <f t="shared" si="9"/>
        <v>41622</v>
      </c>
      <c r="AH108" s="121">
        <f t="shared" si="9"/>
        <v>41653</v>
      </c>
      <c r="AI108" s="121">
        <f t="shared" si="9"/>
        <v>41684</v>
      </c>
      <c r="AJ108" s="121">
        <f t="shared" si="9"/>
        <v>41715</v>
      </c>
      <c r="AK108" s="121">
        <f t="shared" si="9"/>
        <v>41746</v>
      </c>
      <c r="AL108" s="121">
        <f t="shared" si="9"/>
        <v>41777</v>
      </c>
      <c r="AM108" s="121">
        <f t="shared" si="9"/>
        <v>41808</v>
      </c>
      <c r="AN108" s="121">
        <f t="shared" si="9"/>
        <v>41839</v>
      </c>
      <c r="AO108" s="121">
        <f t="shared" si="9"/>
        <v>41870</v>
      </c>
      <c r="AP108" s="121">
        <f t="shared" si="9"/>
        <v>41901</v>
      </c>
      <c r="AQ108" s="121">
        <f aca="true" t="shared" si="10" ref="AQ108:BP108">AP108+31</f>
        <v>41932</v>
      </c>
      <c r="AR108" s="121">
        <f t="shared" si="10"/>
        <v>41963</v>
      </c>
      <c r="AS108" s="121">
        <f t="shared" si="10"/>
        <v>41994</v>
      </c>
      <c r="AT108" s="121">
        <f t="shared" si="10"/>
        <v>42025</v>
      </c>
      <c r="AU108" s="121">
        <f t="shared" si="10"/>
        <v>42056</v>
      </c>
      <c r="AV108" s="121">
        <f t="shared" si="10"/>
        <v>42087</v>
      </c>
      <c r="AW108" s="121">
        <f t="shared" si="10"/>
        <v>42118</v>
      </c>
      <c r="AX108" s="121">
        <f t="shared" si="10"/>
        <v>42149</v>
      </c>
      <c r="AY108" s="121">
        <f t="shared" si="10"/>
        <v>42180</v>
      </c>
      <c r="AZ108" s="121">
        <f t="shared" si="10"/>
        <v>42211</v>
      </c>
      <c r="BA108" s="121">
        <f t="shared" si="10"/>
        <v>42242</v>
      </c>
      <c r="BB108" s="121">
        <f t="shared" si="10"/>
        <v>42273</v>
      </c>
      <c r="BC108" s="121">
        <f t="shared" si="10"/>
        <v>42304</v>
      </c>
      <c r="BD108" s="121">
        <f t="shared" si="10"/>
        <v>42335</v>
      </c>
      <c r="BE108" s="121">
        <f t="shared" si="10"/>
        <v>42366</v>
      </c>
      <c r="BF108" s="121">
        <f t="shared" si="10"/>
        <v>42397</v>
      </c>
      <c r="BG108" s="121">
        <f t="shared" si="10"/>
        <v>42428</v>
      </c>
      <c r="BH108" s="121">
        <f t="shared" si="10"/>
        <v>42459</v>
      </c>
      <c r="BI108" s="121">
        <f t="shared" si="10"/>
        <v>42490</v>
      </c>
      <c r="BJ108" s="121">
        <f t="shared" si="10"/>
        <v>42521</v>
      </c>
      <c r="BK108" s="121">
        <f t="shared" si="10"/>
        <v>42552</v>
      </c>
      <c r="BL108" s="121">
        <f t="shared" si="10"/>
        <v>42583</v>
      </c>
      <c r="BM108" s="121">
        <f t="shared" si="10"/>
        <v>42614</v>
      </c>
      <c r="BN108" s="121">
        <f t="shared" si="10"/>
        <v>42645</v>
      </c>
      <c r="BO108" s="121">
        <f t="shared" si="10"/>
        <v>42676</v>
      </c>
      <c r="BP108" s="121">
        <f t="shared" si="10"/>
        <v>42707</v>
      </c>
    </row>
    <row r="109" spans="1:75" ht="12.75">
      <c r="A109" s="327" t="s">
        <v>53</v>
      </c>
      <c r="B109" s="313" t="s">
        <v>77</v>
      </c>
      <c r="C109" s="62"/>
      <c r="D109" s="62"/>
      <c r="E109" s="63"/>
      <c r="F109" s="64"/>
      <c r="G109" s="64"/>
      <c r="H109" s="138"/>
      <c r="I109" s="63"/>
      <c r="J109" s="65"/>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8"/>
      <c r="BR109" s="68"/>
      <c r="BS109" s="68"/>
      <c r="BT109" s="68"/>
      <c r="BU109" s="68"/>
      <c r="BV109" s="68"/>
      <c r="BW109" s="68"/>
    </row>
    <row r="110" spans="1:75" ht="12.75">
      <c r="A110" s="327" t="s">
        <v>54</v>
      </c>
      <c r="B110" s="311" t="s">
        <v>77</v>
      </c>
      <c r="C110" s="66"/>
      <c r="D110" s="66"/>
      <c r="E110" s="66"/>
      <c r="F110" s="67"/>
      <c r="G110" s="67"/>
      <c r="H110" s="139"/>
      <c r="I110" s="66"/>
      <c r="J110" s="65"/>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8"/>
      <c r="BR110" s="68"/>
      <c r="BS110" s="68"/>
      <c r="BT110" s="68"/>
      <c r="BU110" s="68"/>
      <c r="BV110" s="68"/>
      <c r="BW110" s="68"/>
    </row>
    <row r="111" spans="1:75" ht="12.75">
      <c r="A111" s="327" t="s">
        <v>55</v>
      </c>
      <c r="B111" s="311" t="s">
        <v>77</v>
      </c>
      <c r="C111" s="66"/>
      <c r="D111" s="66"/>
      <c r="E111" s="66"/>
      <c r="F111" s="67"/>
      <c r="G111" s="67"/>
      <c r="H111" s="139"/>
      <c r="I111" s="66"/>
      <c r="J111" s="65"/>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8"/>
      <c r="BR111" s="68"/>
      <c r="BS111" s="68"/>
      <c r="BT111" s="68"/>
      <c r="BU111" s="68"/>
      <c r="BV111" s="68"/>
      <c r="BW111" s="68"/>
    </row>
    <row r="112" spans="1:75" ht="12.75">
      <c r="A112" s="327" t="s">
        <v>56</v>
      </c>
      <c r="B112" s="311"/>
      <c r="C112" s="66"/>
      <c r="D112" s="66"/>
      <c r="E112" s="66"/>
      <c r="F112" s="67"/>
      <c r="G112" s="67"/>
      <c r="H112" s="139"/>
      <c r="I112" s="66"/>
      <c r="J112" s="65"/>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8"/>
      <c r="BR112" s="68"/>
      <c r="BS112" s="68"/>
      <c r="BT112" s="68"/>
      <c r="BU112" s="68"/>
      <c r="BV112" s="68"/>
      <c r="BW112" s="68"/>
    </row>
    <row r="113" spans="1:75" ht="12.75">
      <c r="A113" s="327" t="s">
        <v>57</v>
      </c>
      <c r="B113" s="311" t="s">
        <v>77</v>
      </c>
      <c r="C113" s="66"/>
      <c r="D113" s="66"/>
      <c r="E113" s="66"/>
      <c r="F113" s="67"/>
      <c r="G113" s="67"/>
      <c r="H113" s="139"/>
      <c r="I113" s="66"/>
      <c r="J113" s="65"/>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8"/>
      <c r="BR113" s="68"/>
      <c r="BS113" s="68"/>
      <c r="BT113" s="68"/>
      <c r="BU113" s="68"/>
      <c r="BV113" s="68"/>
      <c r="BW113" s="68"/>
    </row>
    <row r="114" spans="1:65" ht="12.75">
      <c r="A114" s="327" t="s">
        <v>58</v>
      </c>
      <c r="B114" s="312">
        <v>0.15</v>
      </c>
      <c r="C114" s="61" t="s">
        <v>107</v>
      </c>
      <c r="D114" s="20"/>
      <c r="E114" s="21"/>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row>
    <row r="115" spans="1:65" ht="12.75">
      <c r="A115" s="328"/>
      <c r="B115" s="312">
        <f>SUM(B109:B114)</f>
        <v>0.15</v>
      </c>
      <c r="C115" s="22" t="s">
        <v>0</v>
      </c>
      <c r="D115" s="331" t="s">
        <v>247</v>
      </c>
      <c r="E115" s="331"/>
      <c r="F115" s="331"/>
      <c r="G115" s="331"/>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row>
    <row r="116" spans="1:65" ht="12.75">
      <c r="A116" s="329"/>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row>
    <row r="117" spans="1:65" ht="12.75">
      <c r="A117" s="58"/>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row>
    <row r="118" spans="1:65" ht="34.5" customHeight="1">
      <c r="A118" s="326" t="s">
        <v>237</v>
      </c>
      <c r="B118" s="535" t="s">
        <v>103</v>
      </c>
      <c r="C118" s="536"/>
      <c r="D118" s="536"/>
      <c r="E118" s="536"/>
      <c r="F118" s="536"/>
      <c r="G118" s="536"/>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5"/>
    </row>
    <row r="119" spans="1:68" ht="60" customHeight="1">
      <c r="A119" s="118" t="s">
        <v>106</v>
      </c>
      <c r="B119" s="117" t="s">
        <v>111</v>
      </c>
      <c r="C119" s="118" t="s">
        <v>332</v>
      </c>
      <c r="D119" s="118" t="s">
        <v>108</v>
      </c>
      <c r="E119" s="117" t="s">
        <v>109</v>
      </c>
      <c r="F119" s="117" t="s">
        <v>117</v>
      </c>
      <c r="G119" s="118" t="s">
        <v>116</v>
      </c>
      <c r="H119" s="140" t="s">
        <v>183</v>
      </c>
      <c r="I119" s="119" t="s">
        <v>110</v>
      </c>
      <c r="J119" s="120">
        <v>40909</v>
      </c>
      <c r="K119" s="121">
        <f aca="true" t="shared" si="11" ref="K119:AP119">J119+31</f>
        <v>40940</v>
      </c>
      <c r="L119" s="121">
        <f t="shared" si="11"/>
        <v>40971</v>
      </c>
      <c r="M119" s="121">
        <f t="shared" si="11"/>
        <v>41002</v>
      </c>
      <c r="N119" s="121">
        <f t="shared" si="11"/>
        <v>41033</v>
      </c>
      <c r="O119" s="121">
        <f t="shared" si="11"/>
        <v>41064</v>
      </c>
      <c r="P119" s="121">
        <f t="shared" si="11"/>
        <v>41095</v>
      </c>
      <c r="Q119" s="121">
        <f t="shared" si="11"/>
        <v>41126</v>
      </c>
      <c r="R119" s="121">
        <f t="shared" si="11"/>
        <v>41157</v>
      </c>
      <c r="S119" s="121">
        <f t="shared" si="11"/>
        <v>41188</v>
      </c>
      <c r="T119" s="121">
        <f t="shared" si="11"/>
        <v>41219</v>
      </c>
      <c r="U119" s="121">
        <f t="shared" si="11"/>
        <v>41250</v>
      </c>
      <c r="V119" s="121">
        <f t="shared" si="11"/>
        <v>41281</v>
      </c>
      <c r="W119" s="121">
        <f t="shared" si="11"/>
        <v>41312</v>
      </c>
      <c r="X119" s="121">
        <f t="shared" si="11"/>
        <v>41343</v>
      </c>
      <c r="Y119" s="121">
        <f t="shared" si="11"/>
        <v>41374</v>
      </c>
      <c r="Z119" s="121">
        <f t="shared" si="11"/>
        <v>41405</v>
      </c>
      <c r="AA119" s="121">
        <f t="shared" si="11"/>
        <v>41436</v>
      </c>
      <c r="AB119" s="121">
        <f t="shared" si="11"/>
        <v>41467</v>
      </c>
      <c r="AC119" s="121">
        <f t="shared" si="11"/>
        <v>41498</v>
      </c>
      <c r="AD119" s="121">
        <f t="shared" si="11"/>
        <v>41529</v>
      </c>
      <c r="AE119" s="121">
        <f t="shared" si="11"/>
        <v>41560</v>
      </c>
      <c r="AF119" s="121">
        <f t="shared" si="11"/>
        <v>41591</v>
      </c>
      <c r="AG119" s="121">
        <f t="shared" si="11"/>
        <v>41622</v>
      </c>
      <c r="AH119" s="121">
        <f t="shared" si="11"/>
        <v>41653</v>
      </c>
      <c r="AI119" s="121">
        <f t="shared" si="11"/>
        <v>41684</v>
      </c>
      <c r="AJ119" s="121">
        <f t="shared" si="11"/>
        <v>41715</v>
      </c>
      <c r="AK119" s="121">
        <f t="shared" si="11"/>
        <v>41746</v>
      </c>
      <c r="AL119" s="121">
        <f t="shared" si="11"/>
        <v>41777</v>
      </c>
      <c r="AM119" s="121">
        <f t="shared" si="11"/>
        <v>41808</v>
      </c>
      <c r="AN119" s="121">
        <f t="shared" si="11"/>
        <v>41839</v>
      </c>
      <c r="AO119" s="121">
        <f t="shared" si="11"/>
        <v>41870</v>
      </c>
      <c r="AP119" s="121">
        <f t="shared" si="11"/>
        <v>41901</v>
      </c>
      <c r="AQ119" s="121">
        <f aca="true" t="shared" si="12" ref="AQ119:BP119">AP119+31</f>
        <v>41932</v>
      </c>
      <c r="AR119" s="121">
        <f t="shared" si="12"/>
        <v>41963</v>
      </c>
      <c r="AS119" s="121">
        <f t="shared" si="12"/>
        <v>41994</v>
      </c>
      <c r="AT119" s="121">
        <f t="shared" si="12"/>
        <v>42025</v>
      </c>
      <c r="AU119" s="121">
        <f t="shared" si="12"/>
        <v>42056</v>
      </c>
      <c r="AV119" s="121">
        <f t="shared" si="12"/>
        <v>42087</v>
      </c>
      <c r="AW119" s="121">
        <f t="shared" si="12"/>
        <v>42118</v>
      </c>
      <c r="AX119" s="121">
        <f t="shared" si="12"/>
        <v>42149</v>
      </c>
      <c r="AY119" s="121">
        <f t="shared" si="12"/>
        <v>42180</v>
      </c>
      <c r="AZ119" s="121">
        <f t="shared" si="12"/>
        <v>42211</v>
      </c>
      <c r="BA119" s="121">
        <f t="shared" si="12"/>
        <v>42242</v>
      </c>
      <c r="BB119" s="121">
        <f t="shared" si="12"/>
        <v>42273</v>
      </c>
      <c r="BC119" s="121">
        <f t="shared" si="12"/>
        <v>42304</v>
      </c>
      <c r="BD119" s="121">
        <f t="shared" si="12"/>
        <v>42335</v>
      </c>
      <c r="BE119" s="121">
        <f t="shared" si="12"/>
        <v>42366</v>
      </c>
      <c r="BF119" s="121">
        <f t="shared" si="12"/>
        <v>42397</v>
      </c>
      <c r="BG119" s="121">
        <f t="shared" si="12"/>
        <v>42428</v>
      </c>
      <c r="BH119" s="121">
        <f t="shared" si="12"/>
        <v>42459</v>
      </c>
      <c r="BI119" s="121">
        <f t="shared" si="12"/>
        <v>42490</v>
      </c>
      <c r="BJ119" s="121">
        <f t="shared" si="12"/>
        <v>42521</v>
      </c>
      <c r="BK119" s="121">
        <f t="shared" si="12"/>
        <v>42552</v>
      </c>
      <c r="BL119" s="121">
        <f t="shared" si="12"/>
        <v>42583</v>
      </c>
      <c r="BM119" s="121">
        <f t="shared" si="12"/>
        <v>42614</v>
      </c>
      <c r="BN119" s="121">
        <f t="shared" si="12"/>
        <v>42645</v>
      </c>
      <c r="BO119" s="121">
        <f t="shared" si="12"/>
        <v>42676</v>
      </c>
      <c r="BP119" s="121">
        <f t="shared" si="12"/>
        <v>42707</v>
      </c>
    </row>
    <row r="120" spans="1:76" ht="12.75">
      <c r="A120" s="327" t="s">
        <v>59</v>
      </c>
      <c r="B120" s="313" t="s">
        <v>77</v>
      </c>
      <c r="C120" s="62"/>
      <c r="D120" s="62"/>
      <c r="E120" s="63"/>
      <c r="F120" s="64"/>
      <c r="G120" s="64"/>
      <c r="H120" s="138"/>
      <c r="I120" s="63"/>
      <c r="J120" s="65"/>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8"/>
      <c r="BR120" s="68"/>
      <c r="BS120" s="68"/>
      <c r="BT120" s="68"/>
      <c r="BU120" s="68"/>
      <c r="BV120" s="68"/>
      <c r="BW120" s="68"/>
      <c r="BX120" s="68"/>
    </row>
    <row r="121" spans="1:76" ht="12.75">
      <c r="A121" s="327" t="s">
        <v>60</v>
      </c>
      <c r="B121" s="311" t="s">
        <v>77</v>
      </c>
      <c r="C121" s="66"/>
      <c r="D121" s="66"/>
      <c r="E121" s="66"/>
      <c r="F121" s="67"/>
      <c r="G121" s="67"/>
      <c r="H121" s="139"/>
      <c r="I121" s="66"/>
      <c r="J121" s="65"/>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8"/>
      <c r="BR121" s="68"/>
      <c r="BS121" s="68"/>
      <c r="BT121" s="68"/>
      <c r="BU121" s="68"/>
      <c r="BV121" s="68"/>
      <c r="BW121" s="68"/>
      <c r="BX121" s="68"/>
    </row>
    <row r="122" spans="1:76" ht="12.75">
      <c r="A122" s="327" t="s">
        <v>61</v>
      </c>
      <c r="B122" s="311" t="s">
        <v>77</v>
      </c>
      <c r="C122" s="66"/>
      <c r="D122" s="66"/>
      <c r="E122" s="66"/>
      <c r="F122" s="67"/>
      <c r="G122" s="67"/>
      <c r="H122" s="139"/>
      <c r="I122" s="66"/>
      <c r="J122" s="65"/>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8"/>
      <c r="BR122" s="68"/>
      <c r="BS122" s="68"/>
      <c r="BT122" s="68"/>
      <c r="BU122" s="68"/>
      <c r="BV122" s="68"/>
      <c r="BW122" s="68"/>
      <c r="BX122" s="68"/>
    </row>
    <row r="123" spans="1:76" ht="12.75">
      <c r="A123" s="327" t="s">
        <v>62</v>
      </c>
      <c r="B123" s="311" t="s">
        <v>77</v>
      </c>
      <c r="C123" s="66"/>
      <c r="D123" s="66"/>
      <c r="E123" s="66"/>
      <c r="F123" s="67"/>
      <c r="G123" s="67"/>
      <c r="H123" s="139"/>
      <c r="I123" s="66"/>
      <c r="J123" s="65"/>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8"/>
      <c r="BR123" s="68"/>
      <c r="BS123" s="68"/>
      <c r="BT123" s="68"/>
      <c r="BU123" s="68"/>
      <c r="BV123" s="68"/>
      <c r="BW123" s="68"/>
      <c r="BX123" s="68"/>
    </row>
    <row r="124" spans="1:76" ht="12.75">
      <c r="A124" s="327" t="s">
        <v>63</v>
      </c>
      <c r="B124" s="311" t="s">
        <v>77</v>
      </c>
      <c r="C124" s="66"/>
      <c r="D124" s="66"/>
      <c r="E124" s="66"/>
      <c r="F124" s="67"/>
      <c r="G124" s="67"/>
      <c r="H124" s="139"/>
      <c r="I124" s="66"/>
      <c r="J124" s="65"/>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8"/>
      <c r="BR124" s="68"/>
      <c r="BS124" s="68"/>
      <c r="BT124" s="68"/>
      <c r="BU124" s="68"/>
      <c r="BV124" s="68"/>
      <c r="BW124" s="68"/>
      <c r="BX124" s="68"/>
    </row>
    <row r="125" spans="1:65" ht="12.75">
      <c r="A125" s="327" t="s">
        <v>64</v>
      </c>
      <c r="B125" s="312">
        <v>0.15</v>
      </c>
      <c r="C125" s="61" t="s">
        <v>107</v>
      </c>
      <c r="D125" s="20"/>
      <c r="E125" s="21"/>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row>
    <row r="126" spans="1:65" ht="12.75">
      <c r="A126" s="328"/>
      <c r="B126" s="312">
        <f>SUM(B120:B125)</f>
        <v>0.15</v>
      </c>
      <c r="C126" s="22" t="s">
        <v>0</v>
      </c>
      <c r="D126" s="331" t="s">
        <v>247</v>
      </c>
      <c r="E126" s="331"/>
      <c r="F126" s="331"/>
      <c r="G126" s="331"/>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row>
    <row r="127" spans="1:65" ht="12.75">
      <c r="A127" s="329"/>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row>
    <row r="128" spans="1:65" ht="12.75">
      <c r="A128" s="58"/>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row>
    <row r="129" spans="1:65" ht="29.25" customHeight="1">
      <c r="A129" s="326" t="s">
        <v>238</v>
      </c>
      <c r="B129" s="535" t="s">
        <v>104</v>
      </c>
      <c r="C129" s="536"/>
      <c r="D129" s="536"/>
      <c r="E129" s="536"/>
      <c r="F129" s="536"/>
      <c r="G129" s="536"/>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5"/>
    </row>
    <row r="130" spans="1:68" ht="59.25" customHeight="1">
      <c r="A130" s="118" t="s">
        <v>106</v>
      </c>
      <c r="B130" s="117" t="s">
        <v>111</v>
      </c>
      <c r="C130" s="118" t="s">
        <v>332</v>
      </c>
      <c r="D130" s="118" t="s">
        <v>108</v>
      </c>
      <c r="E130" s="117" t="s">
        <v>109</v>
      </c>
      <c r="F130" s="117" t="s">
        <v>117</v>
      </c>
      <c r="G130" s="118" t="s">
        <v>116</v>
      </c>
      <c r="H130" s="140" t="s">
        <v>183</v>
      </c>
      <c r="I130" s="119" t="s">
        <v>110</v>
      </c>
      <c r="J130" s="120">
        <v>40909</v>
      </c>
      <c r="K130" s="121">
        <f aca="true" t="shared" si="13" ref="K130:AP130">J130+31</f>
        <v>40940</v>
      </c>
      <c r="L130" s="121">
        <f t="shared" si="13"/>
        <v>40971</v>
      </c>
      <c r="M130" s="121">
        <f t="shared" si="13"/>
        <v>41002</v>
      </c>
      <c r="N130" s="121">
        <f t="shared" si="13"/>
        <v>41033</v>
      </c>
      <c r="O130" s="121">
        <f t="shared" si="13"/>
        <v>41064</v>
      </c>
      <c r="P130" s="121">
        <f t="shared" si="13"/>
        <v>41095</v>
      </c>
      <c r="Q130" s="121">
        <f t="shared" si="13"/>
        <v>41126</v>
      </c>
      <c r="R130" s="121">
        <f t="shared" si="13"/>
        <v>41157</v>
      </c>
      <c r="S130" s="121">
        <f t="shared" si="13"/>
        <v>41188</v>
      </c>
      <c r="T130" s="121">
        <f t="shared" si="13"/>
        <v>41219</v>
      </c>
      <c r="U130" s="121">
        <f t="shared" si="13"/>
        <v>41250</v>
      </c>
      <c r="V130" s="121">
        <f t="shared" si="13"/>
        <v>41281</v>
      </c>
      <c r="W130" s="121">
        <f t="shared" si="13"/>
        <v>41312</v>
      </c>
      <c r="X130" s="121">
        <f t="shared" si="13"/>
        <v>41343</v>
      </c>
      <c r="Y130" s="121">
        <f t="shared" si="13"/>
        <v>41374</v>
      </c>
      <c r="Z130" s="121">
        <f t="shared" si="13"/>
        <v>41405</v>
      </c>
      <c r="AA130" s="121">
        <f t="shared" si="13"/>
        <v>41436</v>
      </c>
      <c r="AB130" s="121">
        <f t="shared" si="13"/>
        <v>41467</v>
      </c>
      <c r="AC130" s="121">
        <f t="shared" si="13"/>
        <v>41498</v>
      </c>
      <c r="AD130" s="121">
        <f t="shared" si="13"/>
        <v>41529</v>
      </c>
      <c r="AE130" s="121">
        <f t="shared" si="13"/>
        <v>41560</v>
      </c>
      <c r="AF130" s="121">
        <f t="shared" si="13"/>
        <v>41591</v>
      </c>
      <c r="AG130" s="121">
        <f t="shared" si="13"/>
        <v>41622</v>
      </c>
      <c r="AH130" s="121">
        <f t="shared" si="13"/>
        <v>41653</v>
      </c>
      <c r="AI130" s="121">
        <f t="shared" si="13"/>
        <v>41684</v>
      </c>
      <c r="AJ130" s="121">
        <f t="shared" si="13"/>
        <v>41715</v>
      </c>
      <c r="AK130" s="121">
        <f t="shared" si="13"/>
        <v>41746</v>
      </c>
      <c r="AL130" s="121">
        <f t="shared" si="13"/>
        <v>41777</v>
      </c>
      <c r="AM130" s="121">
        <f t="shared" si="13"/>
        <v>41808</v>
      </c>
      <c r="AN130" s="121">
        <f t="shared" si="13"/>
        <v>41839</v>
      </c>
      <c r="AO130" s="121">
        <f t="shared" si="13"/>
        <v>41870</v>
      </c>
      <c r="AP130" s="121">
        <f t="shared" si="13"/>
        <v>41901</v>
      </c>
      <c r="AQ130" s="121">
        <f aca="true" t="shared" si="14" ref="AQ130:BP130">AP130+31</f>
        <v>41932</v>
      </c>
      <c r="AR130" s="121">
        <f t="shared" si="14"/>
        <v>41963</v>
      </c>
      <c r="AS130" s="121">
        <f t="shared" si="14"/>
        <v>41994</v>
      </c>
      <c r="AT130" s="121">
        <f t="shared" si="14"/>
        <v>42025</v>
      </c>
      <c r="AU130" s="121">
        <f t="shared" si="14"/>
        <v>42056</v>
      </c>
      <c r="AV130" s="121">
        <f t="shared" si="14"/>
        <v>42087</v>
      </c>
      <c r="AW130" s="121">
        <f t="shared" si="14"/>
        <v>42118</v>
      </c>
      <c r="AX130" s="121">
        <f t="shared" si="14"/>
        <v>42149</v>
      </c>
      <c r="AY130" s="121">
        <f t="shared" si="14"/>
        <v>42180</v>
      </c>
      <c r="AZ130" s="121">
        <f t="shared" si="14"/>
        <v>42211</v>
      </c>
      <c r="BA130" s="121">
        <f t="shared" si="14"/>
        <v>42242</v>
      </c>
      <c r="BB130" s="121">
        <f t="shared" si="14"/>
        <v>42273</v>
      </c>
      <c r="BC130" s="121">
        <f t="shared" si="14"/>
        <v>42304</v>
      </c>
      <c r="BD130" s="121">
        <f t="shared" si="14"/>
        <v>42335</v>
      </c>
      <c r="BE130" s="121">
        <f t="shared" si="14"/>
        <v>42366</v>
      </c>
      <c r="BF130" s="121">
        <f t="shared" si="14"/>
        <v>42397</v>
      </c>
      <c r="BG130" s="121">
        <f t="shared" si="14"/>
        <v>42428</v>
      </c>
      <c r="BH130" s="121">
        <f t="shared" si="14"/>
        <v>42459</v>
      </c>
      <c r="BI130" s="121">
        <f t="shared" si="14"/>
        <v>42490</v>
      </c>
      <c r="BJ130" s="121">
        <f t="shared" si="14"/>
        <v>42521</v>
      </c>
      <c r="BK130" s="121">
        <f t="shared" si="14"/>
        <v>42552</v>
      </c>
      <c r="BL130" s="121">
        <f t="shared" si="14"/>
        <v>42583</v>
      </c>
      <c r="BM130" s="121">
        <f t="shared" si="14"/>
        <v>42614</v>
      </c>
      <c r="BN130" s="121">
        <f t="shared" si="14"/>
        <v>42645</v>
      </c>
      <c r="BO130" s="121">
        <f t="shared" si="14"/>
        <v>42676</v>
      </c>
      <c r="BP130" s="121">
        <f t="shared" si="14"/>
        <v>42707</v>
      </c>
    </row>
    <row r="131" spans="1:75" ht="12.75">
      <c r="A131" s="327" t="s">
        <v>65</v>
      </c>
      <c r="B131" s="313" t="s">
        <v>77</v>
      </c>
      <c r="C131" s="62"/>
      <c r="D131" s="62"/>
      <c r="E131" s="63"/>
      <c r="F131" s="64"/>
      <c r="G131" s="64"/>
      <c r="H131" s="138"/>
      <c r="I131" s="63"/>
      <c r="J131" s="65"/>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8"/>
      <c r="BR131" s="68"/>
      <c r="BS131" s="68"/>
      <c r="BT131" s="68"/>
      <c r="BU131" s="68"/>
      <c r="BV131" s="68"/>
      <c r="BW131" s="68"/>
    </row>
    <row r="132" spans="1:75" ht="12.75">
      <c r="A132" s="327" t="s">
        <v>66</v>
      </c>
      <c r="B132" s="311" t="s">
        <v>77</v>
      </c>
      <c r="C132" s="66"/>
      <c r="D132" s="66"/>
      <c r="E132" s="66"/>
      <c r="F132" s="67"/>
      <c r="G132" s="67"/>
      <c r="H132" s="139"/>
      <c r="I132" s="66"/>
      <c r="J132" s="65"/>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8"/>
      <c r="BR132" s="68"/>
      <c r="BS132" s="68"/>
      <c r="BT132" s="68"/>
      <c r="BU132" s="68"/>
      <c r="BV132" s="68"/>
      <c r="BW132" s="68"/>
    </row>
    <row r="133" spans="1:75" ht="12.75">
      <c r="A133" s="327" t="s">
        <v>67</v>
      </c>
      <c r="B133" s="311" t="s">
        <v>77</v>
      </c>
      <c r="C133" s="66"/>
      <c r="D133" s="66"/>
      <c r="E133" s="66"/>
      <c r="F133" s="67"/>
      <c r="G133" s="67"/>
      <c r="H133" s="139"/>
      <c r="I133" s="66"/>
      <c r="J133" s="65"/>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8"/>
      <c r="BR133" s="68"/>
      <c r="BS133" s="68"/>
      <c r="BT133" s="68"/>
      <c r="BU133" s="68"/>
      <c r="BV133" s="68"/>
      <c r="BW133" s="68"/>
    </row>
    <row r="134" spans="1:75" ht="12.75">
      <c r="A134" s="327" t="s">
        <v>68</v>
      </c>
      <c r="B134" s="311"/>
      <c r="C134" s="66"/>
      <c r="D134" s="66"/>
      <c r="E134" s="66"/>
      <c r="F134" s="67"/>
      <c r="G134" s="67"/>
      <c r="H134" s="139"/>
      <c r="I134" s="66"/>
      <c r="J134" s="65"/>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8"/>
      <c r="BR134" s="68"/>
      <c r="BS134" s="68"/>
      <c r="BT134" s="68"/>
      <c r="BU134" s="68"/>
      <c r="BV134" s="68"/>
      <c r="BW134" s="68"/>
    </row>
    <row r="135" spans="1:75" ht="12.75">
      <c r="A135" s="327" t="s">
        <v>69</v>
      </c>
      <c r="B135" s="311" t="s">
        <v>77</v>
      </c>
      <c r="C135" s="66"/>
      <c r="D135" s="66"/>
      <c r="E135" s="66"/>
      <c r="F135" s="67"/>
      <c r="G135" s="67"/>
      <c r="H135" s="139"/>
      <c r="I135" s="66"/>
      <c r="J135" s="65"/>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8"/>
      <c r="BR135" s="68"/>
      <c r="BS135" s="68"/>
      <c r="BT135" s="68"/>
      <c r="BU135" s="68"/>
      <c r="BV135" s="68"/>
      <c r="BW135" s="68"/>
    </row>
    <row r="136" spans="1:65" ht="12.75">
      <c r="A136" s="327" t="s">
        <v>70</v>
      </c>
      <c r="B136" s="312">
        <v>0.15</v>
      </c>
      <c r="C136" s="61" t="s">
        <v>107</v>
      </c>
      <c r="D136" s="20"/>
      <c r="E136" s="21"/>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row>
    <row r="137" spans="1:65" ht="12.75">
      <c r="A137" s="328"/>
      <c r="B137" s="312">
        <f>SUM(B131:B136)</f>
        <v>0.15</v>
      </c>
      <c r="C137" s="22" t="s">
        <v>0</v>
      </c>
      <c r="D137" s="331" t="s">
        <v>247</v>
      </c>
      <c r="E137" s="331"/>
      <c r="F137" s="331"/>
      <c r="G137" s="331"/>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row>
    <row r="138" spans="1:65" ht="12.75">
      <c r="A138" s="329"/>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row>
    <row r="139" spans="1:65" ht="12.75">
      <c r="A139" s="58"/>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row>
    <row r="140" spans="1:65" ht="30" customHeight="1">
      <c r="A140" s="326" t="s">
        <v>239</v>
      </c>
      <c r="B140" s="535" t="s">
        <v>105</v>
      </c>
      <c r="C140" s="536"/>
      <c r="D140" s="536"/>
      <c r="E140" s="536"/>
      <c r="F140" s="536"/>
      <c r="G140" s="536"/>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5"/>
    </row>
    <row r="141" spans="1:68" ht="64.5" customHeight="1">
      <c r="A141" s="118" t="s">
        <v>106</v>
      </c>
      <c r="B141" s="117" t="s">
        <v>111</v>
      </c>
      <c r="C141" s="118" t="s">
        <v>332</v>
      </c>
      <c r="D141" s="118" t="s">
        <v>108</v>
      </c>
      <c r="E141" s="117" t="s">
        <v>109</v>
      </c>
      <c r="F141" s="117" t="s">
        <v>117</v>
      </c>
      <c r="G141" s="118" t="s">
        <v>116</v>
      </c>
      <c r="H141" s="140" t="s">
        <v>183</v>
      </c>
      <c r="I141" s="119" t="s">
        <v>110</v>
      </c>
      <c r="J141" s="120">
        <v>40909</v>
      </c>
      <c r="K141" s="121">
        <f aca="true" t="shared" si="15" ref="K141:AP141">J141+31</f>
        <v>40940</v>
      </c>
      <c r="L141" s="121">
        <f t="shared" si="15"/>
        <v>40971</v>
      </c>
      <c r="M141" s="121">
        <f t="shared" si="15"/>
        <v>41002</v>
      </c>
      <c r="N141" s="121">
        <f t="shared" si="15"/>
        <v>41033</v>
      </c>
      <c r="O141" s="121">
        <f t="shared" si="15"/>
        <v>41064</v>
      </c>
      <c r="P141" s="121">
        <f t="shared" si="15"/>
        <v>41095</v>
      </c>
      <c r="Q141" s="121">
        <f t="shared" si="15"/>
        <v>41126</v>
      </c>
      <c r="R141" s="121">
        <f t="shared" si="15"/>
        <v>41157</v>
      </c>
      <c r="S141" s="121">
        <f t="shared" si="15"/>
        <v>41188</v>
      </c>
      <c r="T141" s="121">
        <f t="shared" si="15"/>
        <v>41219</v>
      </c>
      <c r="U141" s="121">
        <f t="shared" si="15"/>
        <v>41250</v>
      </c>
      <c r="V141" s="121">
        <f t="shared" si="15"/>
        <v>41281</v>
      </c>
      <c r="W141" s="121">
        <f t="shared" si="15"/>
        <v>41312</v>
      </c>
      <c r="X141" s="121">
        <f t="shared" si="15"/>
        <v>41343</v>
      </c>
      <c r="Y141" s="121">
        <f t="shared" si="15"/>
        <v>41374</v>
      </c>
      <c r="Z141" s="121">
        <f t="shared" si="15"/>
        <v>41405</v>
      </c>
      <c r="AA141" s="121">
        <f t="shared" si="15"/>
        <v>41436</v>
      </c>
      <c r="AB141" s="121">
        <f t="shared" si="15"/>
        <v>41467</v>
      </c>
      <c r="AC141" s="121">
        <f t="shared" si="15"/>
        <v>41498</v>
      </c>
      <c r="AD141" s="121">
        <f t="shared" si="15"/>
        <v>41529</v>
      </c>
      <c r="AE141" s="121">
        <f t="shared" si="15"/>
        <v>41560</v>
      </c>
      <c r="AF141" s="121">
        <f t="shared" si="15"/>
        <v>41591</v>
      </c>
      <c r="AG141" s="121">
        <f t="shared" si="15"/>
        <v>41622</v>
      </c>
      <c r="AH141" s="121">
        <f t="shared" si="15"/>
        <v>41653</v>
      </c>
      <c r="AI141" s="121">
        <f t="shared" si="15"/>
        <v>41684</v>
      </c>
      <c r="AJ141" s="121">
        <f t="shared" si="15"/>
        <v>41715</v>
      </c>
      <c r="AK141" s="121">
        <f t="shared" si="15"/>
        <v>41746</v>
      </c>
      <c r="AL141" s="121">
        <f t="shared" si="15"/>
        <v>41777</v>
      </c>
      <c r="AM141" s="121">
        <f t="shared" si="15"/>
        <v>41808</v>
      </c>
      <c r="AN141" s="121">
        <f t="shared" si="15"/>
        <v>41839</v>
      </c>
      <c r="AO141" s="121">
        <f t="shared" si="15"/>
        <v>41870</v>
      </c>
      <c r="AP141" s="121">
        <f t="shared" si="15"/>
        <v>41901</v>
      </c>
      <c r="AQ141" s="121">
        <f aca="true" t="shared" si="16" ref="AQ141:BP141">AP141+31</f>
        <v>41932</v>
      </c>
      <c r="AR141" s="121">
        <f t="shared" si="16"/>
        <v>41963</v>
      </c>
      <c r="AS141" s="121">
        <f t="shared" si="16"/>
        <v>41994</v>
      </c>
      <c r="AT141" s="121">
        <f t="shared" si="16"/>
        <v>42025</v>
      </c>
      <c r="AU141" s="121">
        <f t="shared" si="16"/>
        <v>42056</v>
      </c>
      <c r="AV141" s="121">
        <f t="shared" si="16"/>
        <v>42087</v>
      </c>
      <c r="AW141" s="121">
        <f t="shared" si="16"/>
        <v>42118</v>
      </c>
      <c r="AX141" s="121">
        <f t="shared" si="16"/>
        <v>42149</v>
      </c>
      <c r="AY141" s="121">
        <f t="shared" si="16"/>
        <v>42180</v>
      </c>
      <c r="AZ141" s="121">
        <f t="shared" si="16"/>
        <v>42211</v>
      </c>
      <c r="BA141" s="121">
        <f t="shared" si="16"/>
        <v>42242</v>
      </c>
      <c r="BB141" s="121">
        <f t="shared" si="16"/>
        <v>42273</v>
      </c>
      <c r="BC141" s="121">
        <f t="shared" si="16"/>
        <v>42304</v>
      </c>
      <c r="BD141" s="121">
        <f t="shared" si="16"/>
        <v>42335</v>
      </c>
      <c r="BE141" s="121">
        <f t="shared" si="16"/>
        <v>42366</v>
      </c>
      <c r="BF141" s="121">
        <f t="shared" si="16"/>
        <v>42397</v>
      </c>
      <c r="BG141" s="121">
        <f t="shared" si="16"/>
        <v>42428</v>
      </c>
      <c r="BH141" s="121">
        <f t="shared" si="16"/>
        <v>42459</v>
      </c>
      <c r="BI141" s="121">
        <f t="shared" si="16"/>
        <v>42490</v>
      </c>
      <c r="BJ141" s="121">
        <f t="shared" si="16"/>
        <v>42521</v>
      </c>
      <c r="BK141" s="121">
        <f t="shared" si="16"/>
        <v>42552</v>
      </c>
      <c r="BL141" s="121">
        <f t="shared" si="16"/>
        <v>42583</v>
      </c>
      <c r="BM141" s="121">
        <f t="shared" si="16"/>
        <v>42614</v>
      </c>
      <c r="BN141" s="121">
        <f t="shared" si="16"/>
        <v>42645</v>
      </c>
      <c r="BO141" s="121">
        <f t="shared" si="16"/>
        <v>42676</v>
      </c>
      <c r="BP141" s="121">
        <f t="shared" si="16"/>
        <v>42707</v>
      </c>
    </row>
    <row r="142" spans="1:75" ht="12.75">
      <c r="A142" s="327" t="s">
        <v>71</v>
      </c>
      <c r="B142" s="313" t="s">
        <v>77</v>
      </c>
      <c r="C142" s="62"/>
      <c r="D142" s="62"/>
      <c r="E142" s="63"/>
      <c r="F142" s="64"/>
      <c r="G142" s="64"/>
      <c r="H142" s="138"/>
      <c r="I142" s="63"/>
      <c r="J142" s="65"/>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8"/>
      <c r="BR142" s="68"/>
      <c r="BS142" s="68"/>
      <c r="BT142" s="68"/>
      <c r="BU142" s="68"/>
      <c r="BV142" s="68"/>
      <c r="BW142" s="68"/>
    </row>
    <row r="143" spans="1:75" ht="12.75">
      <c r="A143" s="327" t="s">
        <v>72</v>
      </c>
      <c r="B143" s="311"/>
      <c r="C143" s="66"/>
      <c r="D143" s="66"/>
      <c r="E143" s="66"/>
      <c r="F143" s="67"/>
      <c r="G143" s="67"/>
      <c r="H143" s="139"/>
      <c r="I143" s="66"/>
      <c r="J143" s="65"/>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8"/>
      <c r="BR143" s="68"/>
      <c r="BS143" s="68"/>
      <c r="BT143" s="68"/>
      <c r="BU143" s="68"/>
      <c r="BV143" s="68"/>
      <c r="BW143" s="68"/>
    </row>
    <row r="144" spans="1:75" ht="12.75">
      <c r="A144" s="327" t="s">
        <v>73</v>
      </c>
      <c r="B144" s="311" t="s">
        <v>77</v>
      </c>
      <c r="C144" s="66"/>
      <c r="D144" s="66"/>
      <c r="E144" s="66"/>
      <c r="F144" s="67"/>
      <c r="G144" s="67"/>
      <c r="H144" s="139"/>
      <c r="I144" s="66"/>
      <c r="J144" s="65"/>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8"/>
      <c r="BR144" s="68"/>
      <c r="BS144" s="68"/>
      <c r="BT144" s="68"/>
      <c r="BU144" s="68"/>
      <c r="BV144" s="68"/>
      <c r="BW144" s="68"/>
    </row>
    <row r="145" spans="1:75" ht="12.75">
      <c r="A145" s="327" t="s">
        <v>74</v>
      </c>
      <c r="B145" s="311" t="s">
        <v>77</v>
      </c>
      <c r="C145" s="66"/>
      <c r="D145" s="66"/>
      <c r="E145" s="66"/>
      <c r="F145" s="67"/>
      <c r="G145" s="67"/>
      <c r="H145" s="139"/>
      <c r="I145" s="66"/>
      <c r="J145" s="65"/>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8"/>
      <c r="BR145" s="68"/>
      <c r="BS145" s="68"/>
      <c r="BT145" s="68"/>
      <c r="BU145" s="68"/>
      <c r="BV145" s="68"/>
      <c r="BW145" s="68"/>
    </row>
    <row r="146" spans="1:75" ht="12.75">
      <c r="A146" s="327" t="s">
        <v>75</v>
      </c>
      <c r="B146" s="311" t="s">
        <v>77</v>
      </c>
      <c r="C146" s="66"/>
      <c r="D146" s="66"/>
      <c r="E146" s="66"/>
      <c r="F146" s="67"/>
      <c r="G146" s="67"/>
      <c r="H146" s="139"/>
      <c r="I146" s="66"/>
      <c r="J146" s="65"/>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8"/>
      <c r="BR146" s="68"/>
      <c r="BS146" s="68"/>
      <c r="BT146" s="68"/>
      <c r="BU146" s="68"/>
      <c r="BV146" s="68"/>
      <c r="BW146" s="68"/>
    </row>
    <row r="147" spans="1:65" ht="12.75">
      <c r="A147" s="327" t="s">
        <v>76</v>
      </c>
      <c r="B147" s="312">
        <v>0.15</v>
      </c>
      <c r="C147" s="61" t="s">
        <v>107</v>
      </c>
      <c r="D147" s="20"/>
      <c r="E147" s="21"/>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row>
    <row r="148" spans="1:65" ht="12.75">
      <c r="A148" s="328"/>
      <c r="B148" s="312">
        <f>SUM(B142:B147)</f>
        <v>0.15</v>
      </c>
      <c r="C148" s="22" t="s">
        <v>0</v>
      </c>
      <c r="D148" s="331" t="s">
        <v>247</v>
      </c>
      <c r="E148" s="331"/>
      <c r="F148" s="331"/>
      <c r="G148" s="331"/>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row>
    <row r="149" spans="1:65" ht="12.75">
      <c r="A149" s="329"/>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row>
    <row r="150" spans="1:45" ht="12.75">
      <c r="A150" s="330"/>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row>
    <row r="151" spans="1:45" ht="12.75">
      <c r="A151" s="330"/>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row>
    <row r="152" spans="1:45" ht="12.75">
      <c r="A152" s="330"/>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row>
    <row r="153" spans="1:45" ht="12.75">
      <c r="A153" s="330"/>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row>
    <row r="154" spans="1:45" ht="12.75">
      <c r="A154" s="330"/>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row>
    <row r="155" spans="1:45" ht="12.75">
      <c r="A155" s="330"/>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row>
    <row r="156" spans="1:45" ht="12.75">
      <c r="A156" s="330"/>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row>
    <row r="157" spans="1:45" ht="12.75">
      <c r="A157" s="330"/>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row>
    <row r="158" spans="1:45" ht="12.75">
      <c r="A158" s="330"/>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row>
    <row r="159" spans="1:45" ht="12.75">
      <c r="A159" s="330"/>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row>
    <row r="160" spans="1:45" ht="12.75">
      <c r="A160" s="330"/>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row>
    <row r="161" spans="1:45" ht="12.75">
      <c r="A161" s="330"/>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row>
    <row r="162" spans="1:45" ht="12.75">
      <c r="A162" s="330"/>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row>
    <row r="163" spans="1:45" ht="12.75">
      <c r="A163" s="33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row>
    <row r="164" spans="1:45" ht="12.75">
      <c r="A164" s="33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row>
    <row r="165" spans="1:45" ht="12.75">
      <c r="A165" s="330"/>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row>
    <row r="166" spans="1:45" ht="12.75">
      <c r="A166" s="330"/>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row>
    <row r="167" spans="1:45" ht="12.75">
      <c r="A167" s="330"/>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row>
    <row r="168" spans="1:45" ht="12.75">
      <c r="A168" s="330"/>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row>
    <row r="169" spans="1:45" ht="12.75">
      <c r="A169" s="330"/>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row>
    <row r="170" spans="1:45" ht="12.75">
      <c r="A170" s="330"/>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row>
    <row r="171" spans="1:45" ht="12.75">
      <c r="A171" s="330"/>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row>
    <row r="172" spans="1:45" ht="12.75">
      <c r="A172" s="330"/>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row>
    <row r="173" spans="1:45" ht="12.75">
      <c r="A173" s="33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row>
    <row r="174" spans="1:45" ht="12.75">
      <c r="A174" s="330"/>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row>
    <row r="175" spans="1:45" ht="12.75">
      <c r="A175" s="330"/>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row>
    <row r="176" spans="1:45" ht="12.75">
      <c r="A176" s="330"/>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row>
    <row r="177" spans="1:45" ht="12.75">
      <c r="A177" s="330"/>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row>
    <row r="178" spans="1:45" ht="12.75">
      <c r="A178" s="330"/>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row>
    <row r="179" spans="1:45" ht="12.75">
      <c r="A179" s="330"/>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row>
    <row r="180" spans="1:45" ht="12.75">
      <c r="A180" s="330"/>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row>
    <row r="181" spans="1:45" ht="12.75">
      <c r="A181" s="330"/>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row>
    <row r="182" spans="1:45" ht="12.75">
      <c r="A182" s="330"/>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row>
    <row r="183" spans="1:45" ht="12.75">
      <c r="A183" s="330"/>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row>
    <row r="184" spans="1:45" ht="12.75">
      <c r="A184" s="330"/>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row>
  </sheetData>
  <sheetProtection/>
  <mergeCells count="42">
    <mergeCell ref="B41:G41"/>
    <mergeCell ref="F9:I9"/>
    <mergeCell ref="C19:E19"/>
    <mergeCell ref="F10:I19"/>
    <mergeCell ref="C10:E10"/>
    <mergeCell ref="C15:E15"/>
    <mergeCell ref="C16:E16"/>
    <mergeCell ref="C9:D9"/>
    <mergeCell ref="C17:E17"/>
    <mergeCell ref="C18:E18"/>
    <mergeCell ref="B22:G22"/>
    <mergeCell ref="B23:G23"/>
    <mergeCell ref="B31:G31"/>
    <mergeCell ref="B29:G29"/>
    <mergeCell ref="B26:G26"/>
    <mergeCell ref="B28:G28"/>
    <mergeCell ref="B35:G35"/>
    <mergeCell ref="B36:G36"/>
    <mergeCell ref="B37:G37"/>
    <mergeCell ref="B33:G33"/>
    <mergeCell ref="B34:G34"/>
    <mergeCell ref="B27:G27"/>
    <mergeCell ref="B30:G30"/>
    <mergeCell ref="B140:G140"/>
    <mergeCell ref="B52:G52"/>
    <mergeCell ref="B63:G63"/>
    <mergeCell ref="B107:G107"/>
    <mergeCell ref="B118:G118"/>
    <mergeCell ref="B129:G129"/>
    <mergeCell ref="B74:G74"/>
    <mergeCell ref="B96:G96"/>
    <mergeCell ref="B85:G85"/>
    <mergeCell ref="A1:B1"/>
    <mergeCell ref="A2:B2"/>
    <mergeCell ref="A3:B3"/>
    <mergeCell ref="A4:B4"/>
    <mergeCell ref="A6:E6"/>
    <mergeCell ref="H29:I29"/>
    <mergeCell ref="C11:E11"/>
    <mergeCell ref="C12:E12"/>
    <mergeCell ref="C13:E13"/>
    <mergeCell ref="C14:E14"/>
  </mergeCells>
  <printOptions/>
  <pageMargins left="0.7874015748031497" right="0.7874015748031497" top="0.984251968503937" bottom="0.7874015748031497" header="0.5118110236220472" footer="0.5118110236220472"/>
  <pageSetup fitToHeight="0" fitToWidth="1" horizontalDpi="600" verticalDpi="600" orientation="landscape" paperSize="8" scale="23" r:id="rId1"/>
  <headerFooter>
    <oddHeader>&amp;C&amp;"Verdana"&amp;7&amp;K000000Turner &amp; Townsend Confidential&amp;1#&amp;R&amp;14Eskom Holdings SOC Limited
)&amp;A</oddHeader>
    <oddFooter>&amp;L&amp;11&amp;F
&amp;A&amp;C&amp;11Page &amp;P of &amp;N&amp;R&amp;11&amp;D</oddFooter>
  </headerFooter>
  <rowBreaks count="1" manualBreakCount="1">
    <brk id="127" max="67" man="1"/>
  </rowBreaks>
</worksheet>
</file>

<file path=xl/worksheets/sheet6.xml><?xml version="1.0" encoding="utf-8"?>
<worksheet xmlns="http://schemas.openxmlformats.org/spreadsheetml/2006/main" xmlns:r="http://schemas.openxmlformats.org/officeDocument/2006/relationships">
  <sheetPr>
    <tabColor rgb="FFFF0066"/>
  </sheetPr>
  <dimension ref="A1:S90"/>
  <sheetViews>
    <sheetView zoomScalePageLayoutView="0" workbookViewId="0" topLeftCell="A18">
      <selection activeCell="K75" sqref="K75"/>
    </sheetView>
  </sheetViews>
  <sheetFormatPr defaultColWidth="9.140625" defaultRowHeight="12.75"/>
  <cols>
    <col min="1" max="1" width="11.421875" style="242" customWidth="1"/>
    <col min="3" max="3" width="12.28125" style="0" customWidth="1"/>
    <col min="4" max="4" width="11.00390625" style="0" customWidth="1"/>
    <col min="6" max="6" width="3.421875" style="0" customWidth="1"/>
    <col min="7" max="7" width="6.00390625" style="0" customWidth="1"/>
    <col min="8" max="8" width="12.57421875" style="0" customWidth="1"/>
    <col min="9" max="9" width="8.57421875" style="0" customWidth="1"/>
    <col min="10" max="10" width="10.7109375" style="0" customWidth="1"/>
    <col min="11" max="11" width="20.421875" style="0" customWidth="1"/>
    <col min="12" max="18" width="20.421875" style="234" customWidth="1"/>
    <col min="85" max="85" width="11.00390625" style="0" customWidth="1"/>
    <col min="88" max="88" width="10.140625" style="0" customWidth="1"/>
    <col min="92" max="97" width="17.7109375" style="0" customWidth="1"/>
    <col min="98" max="98" width="19.00390625" style="0" customWidth="1"/>
    <col min="99" max="99" width="19.28125" style="0" customWidth="1"/>
    <col min="100" max="100" width="18.7109375" style="0" customWidth="1"/>
    <col min="101" max="101" width="17.421875" style="0" customWidth="1"/>
    <col min="102" max="102" width="16.140625" style="0" customWidth="1"/>
    <col min="103" max="107" width="5.7109375" style="0" customWidth="1"/>
    <col min="108" max="108" width="17.140625" style="0" customWidth="1"/>
  </cols>
  <sheetData>
    <row r="1" spans="1:18" s="81" customFormat="1" ht="15.75">
      <c r="A1" s="3" t="s">
        <v>82</v>
      </c>
      <c r="B1" s="94"/>
      <c r="C1" s="48" t="str">
        <f>'Tender Cover Sheet'!C12</f>
        <v>CORP 5547</v>
      </c>
      <c r="D1" s="3"/>
      <c r="G1" s="41"/>
      <c r="I1" s="7"/>
      <c r="J1" s="7"/>
      <c r="L1" s="42"/>
      <c r="M1" s="11"/>
      <c r="N1" s="44"/>
      <c r="O1" s="45"/>
      <c r="P1" s="7"/>
      <c r="Q1" s="46"/>
      <c r="R1" s="8"/>
    </row>
    <row r="2" spans="1:18" s="81" customFormat="1" ht="15.75">
      <c r="A2" s="3" t="s">
        <v>83</v>
      </c>
      <c r="B2" s="94"/>
      <c r="C2" s="48" t="str">
        <f>'Tender Cover Sheet'!C14</f>
        <v>Ammonia Solution </v>
      </c>
      <c r="D2" s="7"/>
      <c r="G2" s="41"/>
      <c r="I2" s="7"/>
      <c r="J2" s="7"/>
      <c r="K2" s="9"/>
      <c r="L2" s="43"/>
      <c r="M2" s="12"/>
      <c r="N2" s="44"/>
      <c r="O2" s="45"/>
      <c r="P2" s="7"/>
      <c r="Q2" s="47"/>
      <c r="R2" s="8"/>
    </row>
    <row r="3" spans="1:18" s="81" customFormat="1" ht="15.75">
      <c r="A3" s="3" t="s">
        <v>84</v>
      </c>
      <c r="B3" s="94"/>
      <c r="C3" s="122">
        <f>'Tender Cover Sheet'!C16</f>
        <v>0</v>
      </c>
      <c r="D3" s="7"/>
      <c r="G3" s="41"/>
      <c r="I3" s="7"/>
      <c r="J3" s="7"/>
      <c r="K3" s="9"/>
      <c r="L3" s="43"/>
      <c r="M3" s="12"/>
      <c r="N3" s="44"/>
      <c r="O3" s="45"/>
      <c r="P3" s="7"/>
      <c r="Q3" s="47"/>
      <c r="R3" s="8"/>
    </row>
    <row r="4" spans="1:18" s="81" customFormat="1" ht="15.75">
      <c r="A4" s="3" t="s">
        <v>88</v>
      </c>
      <c r="B4" s="94"/>
      <c r="C4" s="122" t="str">
        <f>'Tender Cover Sheet'!C18</f>
        <v>Main Offer</v>
      </c>
      <c r="D4" s="7"/>
      <c r="G4" s="41"/>
      <c r="I4" s="7"/>
      <c r="J4" s="7"/>
      <c r="K4" s="9"/>
      <c r="L4" s="43"/>
      <c r="M4" s="12"/>
      <c r="N4" s="44"/>
      <c r="O4" s="45"/>
      <c r="P4" s="7"/>
      <c r="Q4" s="47"/>
      <c r="R4" s="8"/>
    </row>
    <row r="5" spans="1:18" s="81" customFormat="1" ht="15.75">
      <c r="A5" s="235"/>
      <c r="B5" s="82"/>
      <c r="C5" s="3"/>
      <c r="D5" s="3"/>
      <c r="E5" s="3"/>
      <c r="F5" s="10"/>
      <c r="G5" s="83"/>
      <c r="H5" s="10"/>
      <c r="I5" s="10"/>
      <c r="J5" s="8"/>
      <c r="K5" s="8"/>
      <c r="L5" s="204"/>
      <c r="M5" s="204"/>
      <c r="N5" s="204"/>
      <c r="O5" s="204"/>
      <c r="P5" s="205"/>
      <c r="Q5" s="206"/>
      <c r="R5" s="207"/>
    </row>
    <row r="6" spans="1:18" s="70" customFormat="1" ht="18">
      <c r="A6" s="236" t="s">
        <v>210</v>
      </c>
      <c r="B6" s="77"/>
      <c r="C6" s="69"/>
      <c r="D6" s="69"/>
      <c r="E6" s="69"/>
      <c r="F6" s="23"/>
      <c r="G6" s="79"/>
      <c r="H6" s="23"/>
      <c r="I6" s="23"/>
      <c r="J6" s="6"/>
      <c r="K6" s="6"/>
      <c r="L6" s="208"/>
      <c r="M6" s="208"/>
      <c r="N6" s="208"/>
      <c r="O6" s="208"/>
      <c r="P6" s="209"/>
      <c r="Q6" s="206"/>
      <c r="R6" s="207"/>
    </row>
    <row r="7" spans="1:18" s="70" customFormat="1" ht="14.25">
      <c r="A7" s="235"/>
      <c r="B7" s="77"/>
      <c r="C7" s="69"/>
      <c r="D7" s="69"/>
      <c r="E7" s="69"/>
      <c r="F7" s="23"/>
      <c r="G7" s="79"/>
      <c r="H7" s="23"/>
      <c r="I7" s="23"/>
      <c r="J7" s="6"/>
      <c r="K7" s="6"/>
      <c r="L7" s="208"/>
      <c r="M7" s="208"/>
      <c r="N7" s="208"/>
      <c r="O7" s="208"/>
      <c r="P7" s="205"/>
      <c r="Q7" s="206"/>
      <c r="R7" s="207"/>
    </row>
    <row r="8" spans="1:18" s="70" customFormat="1" ht="18">
      <c r="A8" s="236" t="s">
        <v>115</v>
      </c>
      <c r="B8" s="77"/>
      <c r="C8" s="78"/>
      <c r="D8" s="78"/>
      <c r="E8" s="78"/>
      <c r="F8" s="23"/>
      <c r="G8" s="79"/>
      <c r="H8" s="23"/>
      <c r="I8" s="23"/>
      <c r="J8" s="6"/>
      <c r="K8" s="6"/>
      <c r="L8" s="208"/>
      <c r="M8" s="208"/>
      <c r="N8" s="208"/>
      <c r="O8" s="208"/>
      <c r="P8" s="205"/>
      <c r="Q8" s="206"/>
      <c r="R8" s="207"/>
    </row>
    <row r="9" spans="1:18" s="70" customFormat="1" ht="42" customHeight="1">
      <c r="A9" s="299">
        <v>1</v>
      </c>
      <c r="B9" s="562" t="s">
        <v>217</v>
      </c>
      <c r="C9" s="562"/>
      <c r="D9" s="562"/>
      <c r="E9" s="562"/>
      <c r="F9" s="562"/>
      <c r="G9" s="562"/>
      <c r="H9" s="562"/>
      <c r="I9" s="23"/>
      <c r="J9" s="6"/>
      <c r="K9" s="6"/>
      <c r="L9" s="208"/>
      <c r="M9" s="208"/>
      <c r="N9" s="208"/>
      <c r="O9" s="208"/>
      <c r="P9" s="205"/>
      <c r="Q9" s="206"/>
      <c r="R9" s="207"/>
    </row>
    <row r="10" spans="1:18" s="70" customFormat="1" ht="18.75" thickBot="1">
      <c r="A10" s="281"/>
      <c r="B10" s="275"/>
      <c r="C10" s="69"/>
      <c r="D10" s="69"/>
      <c r="E10" s="69"/>
      <c r="F10" s="282"/>
      <c r="G10" s="276"/>
      <c r="H10" s="282"/>
      <c r="I10" s="282"/>
      <c r="J10" s="283"/>
      <c r="K10" s="284"/>
      <c r="L10" s="284"/>
      <c r="M10" s="284"/>
      <c r="N10" s="284"/>
      <c r="O10" s="284"/>
      <c r="P10" s="284"/>
      <c r="Q10" s="284"/>
      <c r="R10" s="284"/>
    </row>
    <row r="11" spans="1:18" s="293" customFormat="1" ht="18.75" thickBot="1">
      <c r="A11" s="237"/>
      <c r="B11" s="289"/>
      <c r="C11" s="149"/>
      <c r="D11" s="149"/>
      <c r="E11" s="149"/>
      <c r="F11" s="290"/>
      <c r="G11" s="291"/>
      <c r="H11" s="290"/>
      <c r="I11" s="290"/>
      <c r="J11" s="292"/>
      <c r="K11" s="298">
        <v>1</v>
      </c>
      <c r="L11" s="298">
        <v>2</v>
      </c>
      <c r="M11" s="298">
        <v>3</v>
      </c>
      <c r="N11" s="297">
        <v>4</v>
      </c>
      <c r="O11" s="297">
        <v>5</v>
      </c>
      <c r="P11" s="297">
        <v>6</v>
      </c>
      <c r="Q11" s="297">
        <v>7</v>
      </c>
      <c r="R11" s="297">
        <v>8</v>
      </c>
    </row>
    <row r="12" spans="1:18" s="286" customFormat="1" ht="87" customHeight="1" thickBot="1">
      <c r="A12" s="285" t="s">
        <v>122</v>
      </c>
      <c r="B12" s="558" t="s">
        <v>222</v>
      </c>
      <c r="C12" s="559"/>
      <c r="D12" s="559"/>
      <c r="E12" s="559"/>
      <c r="F12" s="559"/>
      <c r="G12" s="559"/>
      <c r="H12" s="560"/>
      <c r="I12" s="287" t="s">
        <v>77</v>
      </c>
      <c r="J12" s="287"/>
      <c r="K12" s="294" t="e">
        <f>#REF!</f>
        <v>#REF!</v>
      </c>
      <c r="L12" s="295" t="e">
        <f>#REF!</f>
        <v>#REF!</v>
      </c>
      <c r="M12" s="295" t="e">
        <f>#REF!</f>
        <v>#REF!</v>
      </c>
      <c r="N12" s="295" t="e">
        <f>#REF!</f>
        <v>#REF!</v>
      </c>
      <c r="O12" s="295" t="e">
        <f>#REF!</f>
        <v>#REF!</v>
      </c>
      <c r="P12" s="295" t="e">
        <f>#REF!</f>
        <v>#REF!</v>
      </c>
      <c r="Q12" s="295" t="e">
        <f>#REF!</f>
        <v>#REF!</v>
      </c>
      <c r="R12" s="295" t="e">
        <f>#REF!</f>
        <v>#REF!</v>
      </c>
    </row>
    <row r="13" spans="1:18" ht="18" customHeight="1">
      <c r="A13" s="238"/>
      <c r="B13" s="563" t="s">
        <v>129</v>
      </c>
      <c r="C13" s="564"/>
      <c r="D13" s="564"/>
      <c r="E13" s="564"/>
      <c r="F13" s="564"/>
      <c r="G13" s="564"/>
      <c r="H13" s="565"/>
      <c r="I13" s="158" t="s">
        <v>77</v>
      </c>
      <c r="J13" s="159"/>
      <c r="K13" s="288"/>
      <c r="L13" s="288"/>
      <c r="M13" s="288"/>
      <c r="N13" s="288"/>
      <c r="O13" s="288"/>
      <c r="P13" s="288"/>
      <c r="Q13" s="288"/>
      <c r="R13" s="288"/>
    </row>
    <row r="14" spans="1:18" ht="18" customHeight="1">
      <c r="A14" s="239"/>
      <c r="B14" s="186" t="s">
        <v>130</v>
      </c>
      <c r="C14" s="160"/>
      <c r="D14" s="160"/>
      <c r="E14" s="160"/>
      <c r="F14" s="160"/>
      <c r="G14" s="160"/>
      <c r="H14" s="161"/>
      <c r="I14" s="162"/>
      <c r="J14" s="150"/>
      <c r="K14" s="243"/>
      <c r="L14" s="243"/>
      <c r="M14" s="243"/>
      <c r="N14" s="243"/>
      <c r="O14" s="243"/>
      <c r="P14" s="243"/>
      <c r="Q14" s="243"/>
      <c r="R14" s="243"/>
    </row>
    <row r="15" spans="1:18" ht="22.5" customHeight="1" thickBot="1">
      <c r="A15" s="240"/>
      <c r="B15" s="163" t="s">
        <v>131</v>
      </c>
      <c r="C15" s="163"/>
      <c r="D15" s="163"/>
      <c r="E15" s="163"/>
      <c r="F15" s="163"/>
      <c r="G15" s="163"/>
      <c r="H15" s="164"/>
      <c r="I15" s="165"/>
      <c r="J15" s="164"/>
      <c r="K15" s="244"/>
      <c r="L15" s="244"/>
      <c r="M15" s="244"/>
      <c r="N15" s="244"/>
      <c r="O15" s="244"/>
      <c r="P15" s="244"/>
      <c r="Q15" s="244"/>
      <c r="R15" s="244"/>
    </row>
    <row r="16" spans="1:18" ht="15">
      <c r="A16" s="241"/>
      <c r="B16" s="256" t="s">
        <v>132</v>
      </c>
      <c r="C16" s="256"/>
      <c r="D16" s="256"/>
      <c r="E16" s="184"/>
      <c r="F16" s="184"/>
      <c r="G16" s="184"/>
      <c r="H16" s="184"/>
      <c r="I16" s="261"/>
      <c r="J16" s="258" t="s">
        <v>133</v>
      </c>
      <c r="K16" s="277"/>
      <c r="L16" s="277"/>
      <c r="M16" s="211"/>
      <c r="N16" s="211"/>
      <c r="O16" s="211"/>
      <c r="P16" s="211"/>
      <c r="Q16" s="211"/>
      <c r="R16" s="211"/>
    </row>
    <row r="17" spans="1:18" ht="12.75">
      <c r="A17" s="148">
        <v>1</v>
      </c>
      <c r="B17" s="131" t="s">
        <v>134</v>
      </c>
      <c r="C17" s="131"/>
      <c r="D17" s="131"/>
      <c r="E17" s="131"/>
      <c r="F17" s="131"/>
      <c r="G17" s="131"/>
      <c r="H17" s="131"/>
      <c r="I17" s="133"/>
      <c r="J17" s="262" t="s">
        <v>133</v>
      </c>
      <c r="K17" s="212">
        <v>1000</v>
      </c>
      <c r="L17" s="212"/>
      <c r="M17" s="212"/>
      <c r="N17" s="212"/>
      <c r="O17" s="212"/>
      <c r="P17" s="212"/>
      <c r="Q17" s="212"/>
      <c r="R17" s="212"/>
    </row>
    <row r="18" spans="1:18" ht="12.75">
      <c r="A18" s="148">
        <v>2</v>
      </c>
      <c r="B18" s="131" t="s">
        <v>135</v>
      </c>
      <c r="C18" s="131"/>
      <c r="D18" s="131"/>
      <c r="E18" s="131"/>
      <c r="F18" s="131"/>
      <c r="G18" s="131"/>
      <c r="H18" s="131"/>
      <c r="I18" s="133"/>
      <c r="J18" s="262" t="s">
        <v>133</v>
      </c>
      <c r="K18" s="214"/>
      <c r="L18" s="214"/>
      <c r="M18" s="214"/>
      <c r="N18" s="214"/>
      <c r="O18" s="214"/>
      <c r="P18" s="214"/>
      <c r="Q18" s="214"/>
      <c r="R18" s="214"/>
    </row>
    <row r="19" spans="1:18" ht="12.75">
      <c r="A19" s="148">
        <v>3</v>
      </c>
      <c r="B19" s="131" t="s">
        <v>136</v>
      </c>
      <c r="C19" s="131"/>
      <c r="D19" s="131"/>
      <c r="E19" s="131"/>
      <c r="F19" s="131"/>
      <c r="G19" s="131"/>
      <c r="H19" s="131"/>
      <c r="I19" s="133"/>
      <c r="J19" s="262" t="s">
        <v>133</v>
      </c>
      <c r="K19" s="212"/>
      <c r="L19" s="212"/>
      <c r="M19" s="212"/>
      <c r="N19" s="212"/>
      <c r="O19" s="212"/>
      <c r="P19" s="212"/>
      <c r="Q19" s="212"/>
      <c r="R19" s="212"/>
    </row>
    <row r="20" spans="1:18" ht="13.5" thickBot="1">
      <c r="A20" s="152">
        <v>4</v>
      </c>
      <c r="B20" s="131" t="s">
        <v>137</v>
      </c>
      <c r="C20" s="131"/>
      <c r="D20" s="131"/>
      <c r="E20" s="131"/>
      <c r="F20" s="131"/>
      <c r="G20" s="131"/>
      <c r="H20" s="131"/>
      <c r="I20" s="133"/>
      <c r="J20" s="262" t="s">
        <v>133</v>
      </c>
      <c r="K20" s="216"/>
      <c r="L20" s="216"/>
      <c r="M20" s="216"/>
      <c r="N20" s="216"/>
      <c r="O20" s="216"/>
      <c r="P20" s="216"/>
      <c r="Q20" s="216"/>
      <c r="R20" s="216"/>
    </row>
    <row r="21" spans="1:18" ht="13.5" thickBot="1">
      <c r="A21" s="172">
        <v>5</v>
      </c>
      <c r="B21" s="173" t="s">
        <v>138</v>
      </c>
      <c r="C21" s="173"/>
      <c r="D21" s="173"/>
      <c r="E21" s="173"/>
      <c r="F21" s="173"/>
      <c r="G21" s="173"/>
      <c r="H21" s="173" t="s">
        <v>139</v>
      </c>
      <c r="I21" s="174"/>
      <c r="J21" s="263" t="s">
        <v>133</v>
      </c>
      <c r="K21" s="219">
        <f>SUM(K17:K20)</f>
        <v>1000</v>
      </c>
      <c r="L21" s="219">
        <f aca="true" t="shared" si="0" ref="L21:R21">SUM(L17:L20)</f>
        <v>0</v>
      </c>
      <c r="M21" s="219">
        <f t="shared" si="0"/>
        <v>0</v>
      </c>
      <c r="N21" s="219">
        <f t="shared" si="0"/>
        <v>0</v>
      </c>
      <c r="O21" s="219">
        <f t="shared" si="0"/>
        <v>0</v>
      </c>
      <c r="P21" s="219">
        <f t="shared" si="0"/>
        <v>0</v>
      </c>
      <c r="Q21" s="219">
        <f t="shared" si="0"/>
        <v>0</v>
      </c>
      <c r="R21" s="219">
        <f t="shared" si="0"/>
        <v>0</v>
      </c>
    </row>
    <row r="22" spans="1:18" ht="12.75">
      <c r="A22" s="151">
        <v>6</v>
      </c>
      <c r="B22" s="131" t="s">
        <v>140</v>
      </c>
      <c r="C22" s="131"/>
      <c r="D22" s="131"/>
      <c r="E22" s="131"/>
      <c r="F22" s="131"/>
      <c r="G22" s="131"/>
      <c r="H22" s="131"/>
      <c r="I22" s="133"/>
      <c r="J22" s="262" t="s">
        <v>133</v>
      </c>
      <c r="K22" s="212"/>
      <c r="L22" s="212"/>
      <c r="M22" s="220"/>
      <c r="N22" s="220"/>
      <c r="O22" s="220"/>
      <c r="P22" s="220"/>
      <c r="Q22" s="220"/>
      <c r="R22" s="220"/>
    </row>
    <row r="23" spans="1:18" ht="12.75">
      <c r="A23" s="148">
        <v>7</v>
      </c>
      <c r="B23" s="131" t="s">
        <v>141</v>
      </c>
      <c r="C23" s="131"/>
      <c r="D23" s="131"/>
      <c r="E23" s="131"/>
      <c r="F23" s="131"/>
      <c r="G23" s="131"/>
      <c r="H23" s="131"/>
      <c r="I23" s="133"/>
      <c r="J23" s="262" t="s">
        <v>133</v>
      </c>
      <c r="K23" s="214"/>
      <c r="L23" s="214"/>
      <c r="M23" s="212"/>
      <c r="N23" s="212"/>
      <c r="O23" s="212"/>
      <c r="P23" s="212"/>
      <c r="Q23" s="212"/>
      <c r="R23" s="212"/>
    </row>
    <row r="24" spans="1:18" ht="12.75">
      <c r="A24" s="148">
        <v>8</v>
      </c>
      <c r="B24" s="131" t="s">
        <v>142</v>
      </c>
      <c r="C24" s="131"/>
      <c r="D24" s="131"/>
      <c r="E24" s="131"/>
      <c r="F24" s="131"/>
      <c r="G24" s="131"/>
      <c r="H24" s="131"/>
      <c r="I24" s="133"/>
      <c r="J24" s="262" t="s">
        <v>133</v>
      </c>
      <c r="K24" s="212"/>
      <c r="L24" s="212"/>
      <c r="M24" s="214"/>
      <c r="N24" s="214"/>
      <c r="O24" s="214"/>
      <c r="P24" s="214"/>
      <c r="Q24" s="214"/>
      <c r="R24" s="214"/>
    </row>
    <row r="25" spans="1:18" ht="12.75">
      <c r="A25" s="148">
        <v>9</v>
      </c>
      <c r="B25" s="131" t="s">
        <v>143</v>
      </c>
      <c r="C25" s="131"/>
      <c r="D25" s="131"/>
      <c r="E25" s="131"/>
      <c r="F25" s="131"/>
      <c r="G25" s="131"/>
      <c r="H25" s="131"/>
      <c r="I25" s="133"/>
      <c r="J25" s="262" t="s">
        <v>133</v>
      </c>
      <c r="K25" s="216"/>
      <c r="L25" s="216"/>
      <c r="M25" s="212"/>
      <c r="N25" s="212"/>
      <c r="O25" s="212"/>
      <c r="P25" s="212"/>
      <c r="Q25" s="212"/>
      <c r="R25" s="212"/>
    </row>
    <row r="26" spans="1:18" ht="13.5" thickBot="1">
      <c r="A26" s="152">
        <v>10</v>
      </c>
      <c r="B26" s="131" t="s">
        <v>144</v>
      </c>
      <c r="C26" s="131"/>
      <c r="D26" s="131"/>
      <c r="E26" s="131"/>
      <c r="F26" s="131"/>
      <c r="G26" s="131"/>
      <c r="H26" s="131"/>
      <c r="I26" s="133"/>
      <c r="J26" s="262" t="s">
        <v>133</v>
      </c>
      <c r="K26" s="212"/>
      <c r="L26" s="212"/>
      <c r="M26" s="216"/>
      <c r="N26" s="216"/>
      <c r="O26" s="216"/>
      <c r="P26" s="216"/>
      <c r="Q26" s="216"/>
      <c r="R26" s="216"/>
    </row>
    <row r="27" spans="1:18" ht="13.5" thickBot="1">
      <c r="A27" s="172">
        <v>11</v>
      </c>
      <c r="B27" s="173" t="s">
        <v>145</v>
      </c>
      <c r="C27" s="173"/>
      <c r="D27" s="173"/>
      <c r="E27" s="173"/>
      <c r="F27" s="173"/>
      <c r="G27" s="173"/>
      <c r="H27" s="173" t="s">
        <v>146</v>
      </c>
      <c r="I27" s="174"/>
      <c r="J27" s="263" t="s">
        <v>133</v>
      </c>
      <c r="K27" s="222">
        <f aca="true" t="shared" si="1" ref="K27:R27">SUM(K22:K26)</f>
        <v>0</v>
      </c>
      <c r="L27" s="222">
        <f t="shared" si="1"/>
        <v>0</v>
      </c>
      <c r="M27" s="222">
        <f t="shared" si="1"/>
        <v>0</v>
      </c>
      <c r="N27" s="222">
        <f t="shared" si="1"/>
        <v>0</v>
      </c>
      <c r="O27" s="222">
        <f t="shared" si="1"/>
        <v>0</v>
      </c>
      <c r="P27" s="222">
        <f t="shared" si="1"/>
        <v>0</v>
      </c>
      <c r="Q27" s="222">
        <f t="shared" si="1"/>
        <v>0</v>
      </c>
      <c r="R27" s="222">
        <f t="shared" si="1"/>
        <v>0</v>
      </c>
    </row>
    <row r="28" spans="1:18" ht="12.75">
      <c r="A28" s="151">
        <v>12</v>
      </c>
      <c r="B28" s="131" t="s">
        <v>147</v>
      </c>
      <c r="C28" s="131"/>
      <c r="D28" s="131"/>
      <c r="E28" s="131"/>
      <c r="F28" s="131"/>
      <c r="G28" s="131"/>
      <c r="H28" s="131"/>
      <c r="I28" s="133"/>
      <c r="J28" s="262" t="s">
        <v>133</v>
      </c>
      <c r="K28" s="212"/>
      <c r="L28" s="212"/>
      <c r="M28" s="221"/>
      <c r="N28" s="221"/>
      <c r="O28" s="221"/>
      <c r="P28" s="221"/>
      <c r="Q28" s="221"/>
      <c r="R28" s="221"/>
    </row>
    <row r="29" spans="1:18" ht="13.5" thickBot="1">
      <c r="A29" s="152">
        <v>13</v>
      </c>
      <c r="B29" s="131" t="s">
        <v>148</v>
      </c>
      <c r="C29" s="131"/>
      <c r="D29" s="131"/>
      <c r="E29" s="131"/>
      <c r="F29" s="131"/>
      <c r="G29" s="131"/>
      <c r="H29" s="131"/>
      <c r="I29" s="133"/>
      <c r="J29" s="262" t="s">
        <v>133</v>
      </c>
      <c r="K29" s="214"/>
      <c r="L29" s="214"/>
      <c r="M29" s="218"/>
      <c r="N29" s="218"/>
      <c r="O29" s="218"/>
      <c r="P29" s="218"/>
      <c r="Q29" s="218"/>
      <c r="R29" s="218"/>
    </row>
    <row r="30" spans="1:18" ht="13.5" thickBot="1">
      <c r="A30" s="172">
        <v>14</v>
      </c>
      <c r="B30" s="173" t="s">
        <v>149</v>
      </c>
      <c r="C30" s="173"/>
      <c r="D30" s="173"/>
      <c r="E30" s="173"/>
      <c r="F30" s="173"/>
      <c r="G30" s="173"/>
      <c r="H30" s="173" t="s">
        <v>150</v>
      </c>
      <c r="I30" s="174"/>
      <c r="J30" s="263" t="s">
        <v>133</v>
      </c>
      <c r="K30" s="219">
        <f aca="true" t="shared" si="2" ref="K30:P30">SUM(K28:K29)</f>
        <v>0</v>
      </c>
      <c r="L30" s="219">
        <f t="shared" si="2"/>
        <v>0</v>
      </c>
      <c r="M30" s="219">
        <f t="shared" si="2"/>
        <v>0</v>
      </c>
      <c r="N30" s="219">
        <f t="shared" si="2"/>
        <v>0</v>
      </c>
      <c r="O30" s="219">
        <f t="shared" si="2"/>
        <v>0</v>
      </c>
      <c r="P30" s="219">
        <f t="shared" si="2"/>
        <v>0</v>
      </c>
      <c r="Q30" s="219">
        <f>SUM(Q28:Q29)</f>
        <v>0</v>
      </c>
      <c r="R30" s="219">
        <f>SUM(R28:R29)</f>
        <v>0</v>
      </c>
    </row>
    <row r="31" spans="1:18" ht="13.5" thickBot="1">
      <c r="A31" s="175">
        <v>15</v>
      </c>
      <c r="B31" s="176" t="s">
        <v>151</v>
      </c>
      <c r="C31" s="176"/>
      <c r="D31" s="176"/>
      <c r="E31" s="176"/>
      <c r="F31" s="176"/>
      <c r="G31" s="176"/>
      <c r="H31" s="176" t="s">
        <v>152</v>
      </c>
      <c r="I31" s="177"/>
      <c r="J31" s="264" t="s">
        <v>133</v>
      </c>
      <c r="K31" s="224">
        <f aca="true" t="shared" si="3" ref="K31:P31">K21+K27+K30</f>
        <v>1000</v>
      </c>
      <c r="L31" s="224">
        <f t="shared" si="3"/>
        <v>0</v>
      </c>
      <c r="M31" s="224">
        <f t="shared" si="3"/>
        <v>0</v>
      </c>
      <c r="N31" s="224">
        <f t="shared" si="3"/>
        <v>0</v>
      </c>
      <c r="O31" s="224">
        <f t="shared" si="3"/>
        <v>0</v>
      </c>
      <c r="P31" s="224">
        <f t="shared" si="3"/>
        <v>0</v>
      </c>
      <c r="Q31" s="224">
        <f>Q21+Q27+Q30</f>
        <v>0</v>
      </c>
      <c r="R31" s="224">
        <f>R21+R27+R30</f>
        <v>0</v>
      </c>
    </row>
    <row r="32" spans="1:18" ht="13.5" thickBot="1">
      <c r="A32" s="182"/>
      <c r="B32" s="164"/>
      <c r="C32" s="164"/>
      <c r="D32" s="164"/>
      <c r="E32" s="164"/>
      <c r="F32" s="164"/>
      <c r="G32" s="164"/>
      <c r="H32" s="164"/>
      <c r="I32" s="162"/>
      <c r="J32" s="260"/>
      <c r="K32" s="259"/>
      <c r="L32" s="259"/>
      <c r="M32" s="259"/>
      <c r="N32" s="259"/>
      <c r="O32" s="259"/>
      <c r="P32" s="259"/>
      <c r="Q32" s="259"/>
      <c r="R32" s="259"/>
    </row>
    <row r="33" spans="1:18" ht="15">
      <c r="A33" s="183" t="s">
        <v>77</v>
      </c>
      <c r="B33" s="256" t="s">
        <v>153</v>
      </c>
      <c r="C33" s="257"/>
      <c r="D33" s="257"/>
      <c r="E33" s="257"/>
      <c r="F33" s="150"/>
      <c r="G33" s="150"/>
      <c r="H33" s="150"/>
      <c r="I33" s="185"/>
      <c r="J33" s="265"/>
      <c r="K33" s="278"/>
      <c r="L33" s="278"/>
      <c r="M33" s="210"/>
      <c r="N33" s="210"/>
      <c r="O33" s="210"/>
      <c r="P33" s="210"/>
      <c r="Q33" s="210"/>
      <c r="R33" s="210"/>
    </row>
    <row r="34" spans="1:18" ht="12.75">
      <c r="A34" s="148">
        <v>16</v>
      </c>
      <c r="B34" s="131" t="s">
        <v>154</v>
      </c>
      <c r="C34" s="131"/>
      <c r="D34" s="131"/>
      <c r="E34" s="131"/>
      <c r="F34" s="131"/>
      <c r="G34" s="131"/>
      <c r="H34" s="131"/>
      <c r="I34" s="133"/>
      <c r="J34" s="262"/>
      <c r="K34" s="212"/>
      <c r="L34" s="212"/>
      <c r="M34" s="212"/>
      <c r="N34" s="212"/>
      <c r="O34" s="212"/>
      <c r="P34" s="212"/>
      <c r="Q34" s="212"/>
      <c r="R34" s="212"/>
    </row>
    <row r="35" spans="1:18" ht="13.5" thickBot="1">
      <c r="A35" s="152">
        <v>17</v>
      </c>
      <c r="B35" s="132" t="s">
        <v>155</v>
      </c>
      <c r="C35" s="131"/>
      <c r="D35" s="131"/>
      <c r="E35" s="131"/>
      <c r="F35" s="131"/>
      <c r="G35" s="131"/>
      <c r="H35" s="131"/>
      <c r="I35" s="137"/>
      <c r="J35" s="266"/>
      <c r="K35" s="214"/>
      <c r="L35" s="214"/>
      <c r="M35" s="216"/>
      <c r="N35" s="216"/>
      <c r="O35" s="216"/>
      <c r="P35" s="216"/>
      <c r="Q35" s="216"/>
      <c r="R35" s="216"/>
    </row>
    <row r="36" spans="1:18" ht="13.5" thickBot="1">
      <c r="A36" s="172">
        <v>18</v>
      </c>
      <c r="B36" s="178" t="s">
        <v>156</v>
      </c>
      <c r="C36" s="173"/>
      <c r="D36" s="173"/>
      <c r="E36" s="178"/>
      <c r="F36" s="173"/>
      <c r="G36" s="173"/>
      <c r="H36" s="178" t="s">
        <v>157</v>
      </c>
      <c r="I36" s="174"/>
      <c r="J36" s="263"/>
      <c r="K36" s="222">
        <f aca="true" t="shared" si="4" ref="K36:P36">SUM(K34:K35)</f>
        <v>0</v>
      </c>
      <c r="L36" s="222">
        <f t="shared" si="4"/>
        <v>0</v>
      </c>
      <c r="M36" s="222">
        <f t="shared" si="4"/>
        <v>0</v>
      </c>
      <c r="N36" s="222">
        <f t="shared" si="4"/>
        <v>0</v>
      </c>
      <c r="O36" s="222">
        <f t="shared" si="4"/>
        <v>0</v>
      </c>
      <c r="P36" s="222">
        <f t="shared" si="4"/>
        <v>0</v>
      </c>
      <c r="Q36" s="222">
        <f>SUM(Q34:Q35)</f>
        <v>0</v>
      </c>
      <c r="R36" s="222">
        <f>SUM(R34:R35)</f>
        <v>0</v>
      </c>
    </row>
    <row r="37" spans="1:18" ht="12.75">
      <c r="A37" s="151">
        <v>19</v>
      </c>
      <c r="B37" s="132" t="s">
        <v>158</v>
      </c>
      <c r="C37" s="131"/>
      <c r="D37" s="131"/>
      <c r="E37" s="131"/>
      <c r="F37" s="131"/>
      <c r="G37" s="131"/>
      <c r="H37" s="131"/>
      <c r="I37" s="133"/>
      <c r="J37" s="262"/>
      <c r="K37" s="212"/>
      <c r="L37" s="212"/>
      <c r="M37" s="221"/>
      <c r="N37" s="221"/>
      <c r="O37" s="221"/>
      <c r="P37" s="221"/>
      <c r="Q37" s="221"/>
      <c r="R37" s="221"/>
    </row>
    <row r="38" spans="1:18" ht="13.5" thickBot="1">
      <c r="A38" s="152">
        <v>20</v>
      </c>
      <c r="B38" s="132" t="s">
        <v>159</v>
      </c>
      <c r="C38" s="131"/>
      <c r="D38" s="131"/>
      <c r="E38" s="131"/>
      <c r="F38" s="131"/>
      <c r="G38" s="131"/>
      <c r="H38" s="131"/>
      <c r="I38" s="133"/>
      <c r="J38" s="262"/>
      <c r="K38" s="214"/>
      <c r="L38" s="214"/>
      <c r="M38" s="218"/>
      <c r="N38" s="218"/>
      <c r="O38" s="218"/>
      <c r="P38" s="218"/>
      <c r="Q38" s="218"/>
      <c r="R38" s="218"/>
    </row>
    <row r="39" spans="1:18" ht="13.5" thickBot="1">
      <c r="A39" s="172">
        <v>21</v>
      </c>
      <c r="B39" s="178" t="s">
        <v>160</v>
      </c>
      <c r="C39" s="173"/>
      <c r="D39" s="173"/>
      <c r="E39" s="173"/>
      <c r="F39" s="173"/>
      <c r="G39" s="173"/>
      <c r="H39" s="173" t="s">
        <v>161</v>
      </c>
      <c r="I39" s="174"/>
      <c r="J39" s="263"/>
      <c r="K39" s="222">
        <f aca="true" t="shared" si="5" ref="K39:P39">SUM(K37:K38)</f>
        <v>0</v>
      </c>
      <c r="L39" s="222">
        <f t="shared" si="5"/>
        <v>0</v>
      </c>
      <c r="M39" s="222">
        <f t="shared" si="5"/>
        <v>0</v>
      </c>
      <c r="N39" s="222">
        <f t="shared" si="5"/>
        <v>0</v>
      </c>
      <c r="O39" s="222">
        <f t="shared" si="5"/>
        <v>0</v>
      </c>
      <c r="P39" s="222">
        <f t="shared" si="5"/>
        <v>0</v>
      </c>
      <c r="Q39" s="222">
        <f>SUM(Q37:Q38)</f>
        <v>0</v>
      </c>
      <c r="R39" s="222">
        <f>SUM(R37:R38)</f>
        <v>0</v>
      </c>
    </row>
    <row r="40" spans="1:18" ht="13.5" thickBot="1">
      <c r="A40" s="175">
        <v>22</v>
      </c>
      <c r="B40" s="179" t="s">
        <v>162</v>
      </c>
      <c r="C40" s="176"/>
      <c r="D40" s="176"/>
      <c r="E40" s="176"/>
      <c r="F40" s="176"/>
      <c r="G40" s="176"/>
      <c r="H40" s="176" t="s">
        <v>163</v>
      </c>
      <c r="I40" s="177"/>
      <c r="J40" s="264"/>
      <c r="K40" s="228">
        <f aca="true" t="shared" si="6" ref="K40:P40">K36+K39</f>
        <v>0</v>
      </c>
      <c r="L40" s="228">
        <f t="shared" si="6"/>
        <v>0</v>
      </c>
      <c r="M40" s="228">
        <f t="shared" si="6"/>
        <v>0</v>
      </c>
      <c r="N40" s="228">
        <f t="shared" si="6"/>
        <v>0</v>
      </c>
      <c r="O40" s="228">
        <f t="shared" si="6"/>
        <v>0</v>
      </c>
      <c r="P40" s="228">
        <f t="shared" si="6"/>
        <v>0</v>
      </c>
      <c r="Q40" s="228">
        <f>Q36+Q39</f>
        <v>0</v>
      </c>
      <c r="R40" s="228">
        <f>R36+R39</f>
        <v>0</v>
      </c>
    </row>
    <row r="41" spans="1:18" ht="12.75">
      <c r="A41" s="167" t="s">
        <v>77</v>
      </c>
      <c r="B41" s="300" t="s">
        <v>164</v>
      </c>
      <c r="C41" s="301"/>
      <c r="D41" s="301"/>
      <c r="E41" s="301"/>
      <c r="F41" s="301"/>
      <c r="G41" s="301"/>
      <c r="H41" s="301"/>
      <c r="I41" s="133"/>
      <c r="J41" s="262"/>
      <c r="K41" s="280"/>
      <c r="L41" s="280"/>
      <c r="M41" s="221"/>
      <c r="N41" s="221"/>
      <c r="O41" s="221"/>
      <c r="P41" s="221"/>
      <c r="Q41" s="221"/>
      <c r="R41" s="221"/>
    </row>
    <row r="42" spans="1:18" ht="12.75">
      <c r="A42" s="148">
        <v>23</v>
      </c>
      <c r="B42" s="132" t="s">
        <v>165</v>
      </c>
      <c r="C42" s="131"/>
      <c r="D42" s="131"/>
      <c r="E42" s="131"/>
      <c r="F42" s="131"/>
      <c r="G42" s="131"/>
      <c r="H42" s="131"/>
      <c r="I42" s="133"/>
      <c r="J42" s="262"/>
      <c r="K42" s="212"/>
      <c r="L42" s="212"/>
      <c r="M42" s="212"/>
      <c r="N42" s="212"/>
      <c r="O42" s="212"/>
      <c r="P42" s="212"/>
      <c r="Q42" s="212"/>
      <c r="R42" s="212"/>
    </row>
    <row r="43" spans="1:18" ht="13.5" thickBot="1">
      <c r="A43" s="152">
        <v>24</v>
      </c>
      <c r="B43" s="132" t="s">
        <v>166</v>
      </c>
      <c r="C43" s="131"/>
      <c r="D43" s="131"/>
      <c r="E43" s="131"/>
      <c r="F43" s="131"/>
      <c r="G43" s="131"/>
      <c r="H43" s="131"/>
      <c r="I43" s="133"/>
      <c r="J43" s="262"/>
      <c r="K43" s="214"/>
      <c r="L43" s="214"/>
      <c r="M43" s="216"/>
      <c r="N43" s="216"/>
      <c r="O43" s="216"/>
      <c r="P43" s="216"/>
      <c r="Q43" s="216"/>
      <c r="R43" s="216"/>
    </row>
    <row r="44" spans="1:18" ht="13.5" thickBot="1">
      <c r="A44" s="172">
        <v>25</v>
      </c>
      <c r="B44" s="178" t="s">
        <v>167</v>
      </c>
      <c r="C44" s="173"/>
      <c r="D44" s="173"/>
      <c r="E44" s="173"/>
      <c r="F44" s="173"/>
      <c r="G44" s="173"/>
      <c r="H44" s="173" t="s">
        <v>168</v>
      </c>
      <c r="I44" s="174"/>
      <c r="J44" s="263"/>
      <c r="K44" s="222">
        <f>SUM(K42:K43)</f>
        <v>0</v>
      </c>
      <c r="L44" s="222">
        <f aca="true" t="shared" si="7" ref="L44:R44">SUM(L42:L43)</f>
        <v>0</v>
      </c>
      <c r="M44" s="222">
        <f t="shared" si="7"/>
        <v>0</v>
      </c>
      <c r="N44" s="222">
        <f t="shared" si="7"/>
        <v>0</v>
      </c>
      <c r="O44" s="222">
        <f t="shared" si="7"/>
        <v>0</v>
      </c>
      <c r="P44" s="222">
        <f t="shared" si="7"/>
        <v>0</v>
      </c>
      <c r="Q44" s="222">
        <f t="shared" si="7"/>
        <v>0</v>
      </c>
      <c r="R44" s="222">
        <f t="shared" si="7"/>
        <v>0</v>
      </c>
    </row>
    <row r="45" spans="1:18" ht="12.75">
      <c r="A45" s="151">
        <v>26</v>
      </c>
      <c r="B45" s="132" t="s">
        <v>169</v>
      </c>
      <c r="C45" s="131"/>
      <c r="D45" s="131"/>
      <c r="E45" s="131"/>
      <c r="F45" s="131"/>
      <c r="G45" s="131"/>
      <c r="H45" s="131"/>
      <c r="I45" s="133"/>
      <c r="J45" s="262"/>
      <c r="K45" s="212"/>
      <c r="L45" s="212"/>
      <c r="M45" s="221"/>
      <c r="N45" s="221"/>
      <c r="O45" s="221"/>
      <c r="P45" s="221"/>
      <c r="Q45" s="221"/>
      <c r="R45" s="221"/>
    </row>
    <row r="46" spans="1:18" ht="13.5" thickBot="1">
      <c r="A46" s="152">
        <v>27</v>
      </c>
      <c r="B46" s="132" t="s">
        <v>170</v>
      </c>
      <c r="C46" s="131"/>
      <c r="D46" s="131"/>
      <c r="E46" s="131"/>
      <c r="F46" s="131"/>
      <c r="G46" s="131"/>
      <c r="H46" s="131"/>
      <c r="I46" s="133"/>
      <c r="J46" s="262"/>
      <c r="K46" s="214"/>
      <c r="L46" s="214"/>
      <c r="M46" s="218"/>
      <c r="N46" s="218"/>
      <c r="O46" s="218"/>
      <c r="P46" s="218"/>
      <c r="Q46" s="218"/>
      <c r="R46" s="218"/>
    </row>
    <row r="47" spans="1:18" ht="13.5" thickBot="1">
      <c r="A47" s="153">
        <v>28</v>
      </c>
      <c r="B47" s="178" t="s">
        <v>171</v>
      </c>
      <c r="C47" s="173"/>
      <c r="D47" s="173"/>
      <c r="E47" s="173"/>
      <c r="F47" s="173"/>
      <c r="G47" s="178"/>
      <c r="H47" s="178" t="s">
        <v>172</v>
      </c>
      <c r="I47" s="174"/>
      <c r="J47" s="263"/>
      <c r="K47" s="222">
        <f aca="true" t="shared" si="8" ref="K47:R47">SUM(K45:K46)</f>
        <v>0</v>
      </c>
      <c r="L47" s="222">
        <f t="shared" si="8"/>
        <v>0</v>
      </c>
      <c r="M47" s="222">
        <f t="shared" si="8"/>
        <v>0</v>
      </c>
      <c r="N47" s="222">
        <f t="shared" si="8"/>
        <v>0</v>
      </c>
      <c r="O47" s="222">
        <f t="shared" si="8"/>
        <v>0</v>
      </c>
      <c r="P47" s="222">
        <f t="shared" si="8"/>
        <v>0</v>
      </c>
      <c r="Q47" s="222">
        <f t="shared" si="8"/>
        <v>0</v>
      </c>
      <c r="R47" s="222">
        <f t="shared" si="8"/>
        <v>0</v>
      </c>
    </row>
    <row r="48" spans="1:18" ht="13.5" thickBot="1">
      <c r="A48" s="166">
        <v>29</v>
      </c>
      <c r="B48" s="180" t="s">
        <v>184</v>
      </c>
      <c r="C48" s="176"/>
      <c r="D48" s="176"/>
      <c r="E48" s="176"/>
      <c r="F48" s="176"/>
      <c r="G48" s="179"/>
      <c r="H48" s="179" t="s">
        <v>173</v>
      </c>
      <c r="I48" s="177"/>
      <c r="J48" s="264"/>
      <c r="K48" s="219" t="s">
        <v>77</v>
      </c>
      <c r="L48" s="228">
        <f aca="true" t="shared" si="9" ref="L48:R48">L31+L40+L44+L47</f>
        <v>0</v>
      </c>
      <c r="M48" s="228">
        <f t="shared" si="9"/>
        <v>0</v>
      </c>
      <c r="N48" s="228">
        <f t="shared" si="9"/>
        <v>0</v>
      </c>
      <c r="O48" s="228">
        <f t="shared" si="9"/>
        <v>0</v>
      </c>
      <c r="P48" s="228">
        <f t="shared" si="9"/>
        <v>0</v>
      </c>
      <c r="Q48" s="228">
        <f t="shared" si="9"/>
        <v>0</v>
      </c>
      <c r="R48" s="228">
        <f t="shared" si="9"/>
        <v>0</v>
      </c>
    </row>
    <row r="49" spans="1:18" ht="13.5" thickBot="1">
      <c r="A49" s="168">
        <v>30</v>
      </c>
      <c r="B49" s="142" t="s">
        <v>185</v>
      </c>
      <c r="C49" s="131"/>
      <c r="D49" s="131"/>
      <c r="E49" s="131"/>
      <c r="F49" s="131"/>
      <c r="G49" s="132"/>
      <c r="H49" s="132"/>
      <c r="I49" s="133"/>
      <c r="J49" s="262"/>
      <c r="K49" s="214" t="s">
        <v>77</v>
      </c>
      <c r="L49" s="214" t="s">
        <v>77</v>
      </c>
      <c r="M49" s="229"/>
      <c r="N49" s="229"/>
      <c r="O49" s="229"/>
      <c r="P49" s="229"/>
      <c r="Q49" s="229"/>
      <c r="R49" s="229"/>
    </row>
    <row r="50" spans="1:19" ht="13.5" thickBot="1">
      <c r="A50" s="172">
        <v>31</v>
      </c>
      <c r="B50" s="181" t="s">
        <v>211</v>
      </c>
      <c r="C50" s="173"/>
      <c r="D50" s="173"/>
      <c r="E50" s="173"/>
      <c r="F50" s="173"/>
      <c r="G50" s="173"/>
      <c r="H50" s="181" t="s">
        <v>218</v>
      </c>
      <c r="I50" s="174"/>
      <c r="J50" s="263"/>
      <c r="K50" s="222">
        <f aca="true" t="shared" si="10" ref="K50:R50">SUM(K48:K49)</f>
        <v>0</v>
      </c>
      <c r="L50" s="230">
        <f t="shared" si="10"/>
        <v>0</v>
      </c>
      <c r="M50" s="230">
        <f t="shared" si="10"/>
        <v>0</v>
      </c>
      <c r="N50" s="230">
        <f t="shared" si="10"/>
        <v>0</v>
      </c>
      <c r="O50" s="230">
        <f t="shared" si="10"/>
        <v>0</v>
      </c>
      <c r="P50" s="230">
        <f t="shared" si="10"/>
        <v>0</v>
      </c>
      <c r="Q50" s="230">
        <f t="shared" si="10"/>
        <v>0</v>
      </c>
      <c r="R50" s="230">
        <f t="shared" si="10"/>
        <v>0</v>
      </c>
      <c r="S50" s="247" t="s">
        <v>219</v>
      </c>
    </row>
    <row r="51" spans="1:18" ht="12.75">
      <c r="A51" s="171"/>
      <c r="B51" s="142" t="s">
        <v>77</v>
      </c>
      <c r="C51" s="131"/>
      <c r="D51" s="169" t="s">
        <v>77</v>
      </c>
      <c r="E51" s="135"/>
      <c r="F51" s="170" t="s">
        <v>212</v>
      </c>
      <c r="G51" s="131"/>
      <c r="H51" s="131"/>
      <c r="I51" s="131"/>
      <c r="J51" s="131"/>
      <c r="K51" s="248"/>
      <c r="L51" s="248"/>
      <c r="M51" s="231"/>
      <c r="N51" s="231"/>
      <c r="O51" s="231"/>
      <c r="P51" s="248"/>
      <c r="Q51" s="248"/>
      <c r="R51" s="231"/>
    </row>
    <row r="52" spans="1:18" ht="12.75">
      <c r="A52" s="171"/>
      <c r="B52" s="131"/>
      <c r="C52" s="131"/>
      <c r="D52" s="134"/>
      <c r="E52" s="131"/>
      <c r="F52" s="131"/>
      <c r="G52" s="131"/>
      <c r="H52" s="131"/>
      <c r="I52" s="131"/>
      <c r="J52" s="131"/>
      <c r="K52" s="248"/>
      <c r="L52" s="248"/>
      <c r="M52" s="231"/>
      <c r="N52" s="231"/>
      <c r="O52" s="231"/>
      <c r="P52" s="248"/>
      <c r="Q52" s="248"/>
      <c r="R52" s="231"/>
    </row>
    <row r="53" spans="1:18" ht="12.75">
      <c r="A53" s="171"/>
      <c r="B53" s="142" t="s">
        <v>77</v>
      </c>
      <c r="C53" s="131"/>
      <c r="D53" s="131"/>
      <c r="E53" s="131"/>
      <c r="F53" s="131"/>
      <c r="G53" s="131"/>
      <c r="H53" s="131"/>
      <c r="I53" s="131"/>
      <c r="J53" s="131"/>
      <c r="K53" s="248"/>
      <c r="L53" s="248"/>
      <c r="M53" s="231"/>
      <c r="N53" s="231"/>
      <c r="O53" s="231"/>
      <c r="P53" s="248"/>
      <c r="Q53" s="248"/>
      <c r="R53" s="231"/>
    </row>
    <row r="54" spans="1:18" ht="13.5" thickBot="1">
      <c r="A54" s="171"/>
      <c r="B54" s="131"/>
      <c r="C54" s="131"/>
      <c r="D54" s="131"/>
      <c r="E54" s="131"/>
      <c r="F54" s="131"/>
      <c r="G54" s="131"/>
      <c r="H54" s="131"/>
      <c r="I54" s="131"/>
      <c r="J54" s="131"/>
      <c r="K54" s="248"/>
      <c r="L54" s="248"/>
      <c r="M54" s="231"/>
      <c r="N54" s="231"/>
      <c r="O54" s="231"/>
      <c r="P54" s="248"/>
      <c r="Q54" s="248"/>
      <c r="R54" s="231"/>
    </row>
    <row r="55" spans="1:18" s="286" customFormat="1" ht="24" customHeight="1" thickBot="1">
      <c r="A55" s="268" t="s">
        <v>77</v>
      </c>
      <c r="B55" s="561" t="s">
        <v>77</v>
      </c>
      <c r="C55" s="561"/>
      <c r="D55" s="561"/>
      <c r="E55" s="561"/>
      <c r="F55" s="561"/>
      <c r="G55" s="561"/>
      <c r="H55" s="561"/>
      <c r="I55" s="268"/>
      <c r="J55" s="268"/>
      <c r="K55" s="298">
        <v>1</v>
      </c>
      <c r="L55" s="298">
        <v>2</v>
      </c>
      <c r="M55" s="298">
        <v>3</v>
      </c>
      <c r="N55" s="297">
        <v>4</v>
      </c>
      <c r="O55" s="297">
        <v>5</v>
      </c>
      <c r="P55" s="297">
        <v>6</v>
      </c>
      <c r="Q55" s="297">
        <v>7</v>
      </c>
      <c r="R55" s="297">
        <v>8</v>
      </c>
    </row>
    <row r="56" spans="1:18" ht="78.75" customHeight="1" thickBot="1">
      <c r="A56" s="193"/>
      <c r="B56" s="156" t="s">
        <v>129</v>
      </c>
      <c r="C56" s="156"/>
      <c r="D56" s="156"/>
      <c r="E56" s="156"/>
      <c r="F56" s="156"/>
      <c r="G56" s="156"/>
      <c r="H56" s="157" t="s">
        <v>77</v>
      </c>
      <c r="I56" s="159" t="s">
        <v>77</v>
      </c>
      <c r="J56" s="159"/>
      <c r="K56" s="294" t="s">
        <v>223</v>
      </c>
      <c r="L56" s="295" t="s">
        <v>224</v>
      </c>
      <c r="M56" s="295" t="s">
        <v>225</v>
      </c>
      <c r="N56" s="295" t="s">
        <v>226</v>
      </c>
      <c r="O56" s="295" t="s">
        <v>227</v>
      </c>
      <c r="P56" s="295" t="s">
        <v>227</v>
      </c>
      <c r="Q56" s="295" t="s">
        <v>228</v>
      </c>
      <c r="R56" s="295" t="s">
        <v>229</v>
      </c>
    </row>
    <row r="57" spans="1:18" ht="15.75" customHeight="1">
      <c r="A57" s="194"/>
      <c r="B57" s="186" t="s">
        <v>130</v>
      </c>
      <c r="C57" s="160"/>
      <c r="D57" s="160"/>
      <c r="E57" s="160"/>
      <c r="F57" s="160"/>
      <c r="G57" s="160"/>
      <c r="H57" s="161"/>
      <c r="I57" s="150"/>
      <c r="J57" s="150"/>
      <c r="K57" s="271"/>
      <c r="L57" s="271"/>
      <c r="M57" s="271"/>
      <c r="N57" s="245"/>
      <c r="O57" s="271"/>
      <c r="P57" s="245"/>
      <c r="Q57" s="269"/>
      <c r="R57" s="245"/>
    </row>
    <row r="58" spans="1:18" ht="15" customHeight="1" thickBot="1">
      <c r="A58" s="188"/>
      <c r="B58" s="163" t="s">
        <v>131</v>
      </c>
      <c r="C58" s="163"/>
      <c r="D58" s="163"/>
      <c r="E58" s="163"/>
      <c r="F58" s="163"/>
      <c r="G58" s="163"/>
      <c r="H58" s="164"/>
      <c r="I58" s="164"/>
      <c r="J58" s="164"/>
      <c r="K58" s="255"/>
      <c r="L58" s="255"/>
      <c r="M58" s="255"/>
      <c r="N58" s="246"/>
      <c r="O58" s="255"/>
      <c r="P58" s="246"/>
      <c r="Q58" s="270"/>
      <c r="R58" s="246"/>
    </row>
    <row r="59" spans="1:18" ht="12.75">
      <c r="A59" s="182"/>
      <c r="B59" s="189" t="s">
        <v>174</v>
      </c>
      <c r="C59" s="150"/>
      <c r="D59" s="150"/>
      <c r="E59" s="150"/>
      <c r="F59" s="150"/>
      <c r="G59" s="150"/>
      <c r="H59" s="150"/>
      <c r="I59" s="190" t="s">
        <v>175</v>
      </c>
      <c r="J59" s="150"/>
      <c r="K59" s="302"/>
      <c r="L59" s="279"/>
      <c r="M59" s="225"/>
      <c r="N59" s="225"/>
      <c r="O59" s="225"/>
      <c r="P59" s="225"/>
      <c r="Q59" s="227"/>
      <c r="R59" s="226"/>
    </row>
    <row r="60" spans="1:18" ht="12.75">
      <c r="A60" s="148">
        <v>32</v>
      </c>
      <c r="B60" s="143" t="s">
        <v>186</v>
      </c>
      <c r="C60" s="134"/>
      <c r="D60" s="134"/>
      <c r="E60" s="135" t="s">
        <v>176</v>
      </c>
      <c r="F60" s="135"/>
      <c r="G60" s="135"/>
      <c r="H60" s="135"/>
      <c r="I60" s="155" t="s">
        <v>175</v>
      </c>
      <c r="J60" s="135"/>
      <c r="K60" s="303"/>
      <c r="L60" s="212"/>
      <c r="M60" s="212"/>
      <c r="N60" s="212"/>
      <c r="O60" s="212"/>
      <c r="P60" s="212"/>
      <c r="Q60" s="214"/>
      <c r="R60" s="213"/>
    </row>
    <row r="61" spans="1:18" ht="12.75">
      <c r="A61" s="148">
        <v>33</v>
      </c>
      <c r="B61" s="143" t="s">
        <v>187</v>
      </c>
      <c r="C61" s="134"/>
      <c r="D61" s="134"/>
      <c r="E61" s="135" t="s">
        <v>176</v>
      </c>
      <c r="F61" s="135"/>
      <c r="G61" s="135"/>
      <c r="H61" s="135"/>
      <c r="I61" s="155" t="s">
        <v>175</v>
      </c>
      <c r="J61" s="135"/>
      <c r="K61" s="303"/>
      <c r="L61" s="212"/>
      <c r="M61" s="212"/>
      <c r="N61" s="212"/>
      <c r="O61" s="212"/>
      <c r="P61" s="212"/>
      <c r="Q61" s="214"/>
      <c r="R61" s="213"/>
    </row>
    <row r="62" spans="1:18" ht="12.75">
      <c r="A62" s="148">
        <v>34</v>
      </c>
      <c r="B62" s="143" t="s">
        <v>188</v>
      </c>
      <c r="C62" s="134"/>
      <c r="D62" s="134"/>
      <c r="E62" s="135" t="s">
        <v>176</v>
      </c>
      <c r="F62" s="135"/>
      <c r="G62" s="135"/>
      <c r="H62" s="135"/>
      <c r="I62" s="155" t="s">
        <v>175</v>
      </c>
      <c r="J62" s="135"/>
      <c r="K62" s="304"/>
      <c r="L62" s="214"/>
      <c r="M62" s="214"/>
      <c r="N62" s="214"/>
      <c r="O62" s="214"/>
      <c r="P62" s="214"/>
      <c r="Q62" s="214"/>
      <c r="R62" s="215"/>
    </row>
    <row r="63" spans="1:18" ht="12.75">
      <c r="A63" s="148">
        <v>35</v>
      </c>
      <c r="B63" s="143" t="s">
        <v>189</v>
      </c>
      <c r="C63" s="134"/>
      <c r="D63" s="134"/>
      <c r="E63" s="135" t="s">
        <v>177</v>
      </c>
      <c r="F63" s="135"/>
      <c r="G63" s="135"/>
      <c r="H63" s="135"/>
      <c r="I63" s="155" t="s">
        <v>175</v>
      </c>
      <c r="J63" s="135"/>
      <c r="K63" s="303"/>
      <c r="L63" s="212"/>
      <c r="M63" s="212"/>
      <c r="N63" s="212"/>
      <c r="O63" s="212"/>
      <c r="P63" s="212"/>
      <c r="Q63" s="214"/>
      <c r="R63" s="213"/>
    </row>
    <row r="64" spans="1:18" ht="13.5" thickBot="1">
      <c r="A64" s="152">
        <v>36</v>
      </c>
      <c r="B64" s="143" t="s">
        <v>190</v>
      </c>
      <c r="C64" s="134"/>
      <c r="D64" s="134"/>
      <c r="E64" s="135" t="s">
        <v>178</v>
      </c>
      <c r="F64" s="135"/>
      <c r="G64" s="135"/>
      <c r="H64" s="135"/>
      <c r="I64" s="155" t="s">
        <v>175</v>
      </c>
      <c r="J64" s="135"/>
      <c r="K64" s="305"/>
      <c r="L64" s="216"/>
      <c r="M64" s="216"/>
      <c r="N64" s="216"/>
      <c r="O64" s="216"/>
      <c r="P64" s="216"/>
      <c r="Q64" s="218"/>
      <c r="R64" s="217"/>
    </row>
    <row r="65" spans="1:18" ht="13.5" thickBot="1">
      <c r="A65" s="172">
        <v>37</v>
      </c>
      <c r="B65" s="195" t="s">
        <v>191</v>
      </c>
      <c r="C65" s="173"/>
      <c r="D65" s="173"/>
      <c r="E65" s="173"/>
      <c r="F65" s="173"/>
      <c r="G65" s="173"/>
      <c r="H65" s="181" t="s">
        <v>213</v>
      </c>
      <c r="I65" s="174"/>
      <c r="J65" s="173"/>
      <c r="K65" s="219">
        <f>SUM(K60:K64)</f>
        <v>0</v>
      </c>
      <c r="L65" s="219">
        <f aca="true" t="shared" si="11" ref="L65:R65">SUM(L60:L64)</f>
        <v>0</v>
      </c>
      <c r="M65" s="219">
        <f t="shared" si="11"/>
        <v>0</v>
      </c>
      <c r="N65" s="219">
        <f t="shared" si="11"/>
        <v>0</v>
      </c>
      <c r="O65" s="219">
        <f t="shared" si="11"/>
        <v>0</v>
      </c>
      <c r="P65" s="219">
        <f t="shared" si="11"/>
        <v>0</v>
      </c>
      <c r="Q65" s="219">
        <f t="shared" si="11"/>
        <v>0</v>
      </c>
      <c r="R65" s="219">
        <f t="shared" si="11"/>
        <v>0</v>
      </c>
    </row>
    <row r="66" spans="1:18" ht="12.75">
      <c r="A66" s="182"/>
      <c r="B66" s="202" t="s">
        <v>179</v>
      </c>
      <c r="C66" s="150"/>
      <c r="D66" s="150"/>
      <c r="E66" s="150"/>
      <c r="F66" s="150"/>
      <c r="G66" s="150"/>
      <c r="H66" s="161"/>
      <c r="I66" s="190" t="s">
        <v>175</v>
      </c>
      <c r="J66" s="150"/>
      <c r="K66" s="279"/>
      <c r="L66" s="279"/>
      <c r="M66" s="225"/>
      <c r="N66" s="225"/>
      <c r="O66" s="225"/>
      <c r="P66" s="225"/>
      <c r="Q66" s="227"/>
      <c r="R66" s="226"/>
    </row>
    <row r="67" spans="1:18" ht="12.75">
      <c r="A67" s="148">
        <v>38</v>
      </c>
      <c r="B67" s="143" t="s">
        <v>192</v>
      </c>
      <c r="C67" s="131"/>
      <c r="D67" s="131"/>
      <c r="E67" s="131"/>
      <c r="F67" s="131"/>
      <c r="G67" s="131"/>
      <c r="H67" s="132"/>
      <c r="I67" s="155" t="s">
        <v>175</v>
      </c>
      <c r="J67" s="131"/>
      <c r="K67" s="303"/>
      <c r="L67" s="212"/>
      <c r="M67" s="212"/>
      <c r="N67" s="212"/>
      <c r="O67" s="212"/>
      <c r="P67" s="212"/>
      <c r="Q67" s="214"/>
      <c r="R67" s="213"/>
    </row>
    <row r="68" spans="1:18" ht="12.75">
      <c r="A68" s="148">
        <v>39</v>
      </c>
      <c r="B68" s="143" t="s">
        <v>193</v>
      </c>
      <c r="C68" s="131"/>
      <c r="D68" s="131"/>
      <c r="E68" s="131"/>
      <c r="F68" s="131"/>
      <c r="G68" s="131"/>
      <c r="H68" s="132"/>
      <c r="I68" s="155" t="s">
        <v>175</v>
      </c>
      <c r="J68" s="131"/>
      <c r="K68" s="303"/>
      <c r="L68" s="212"/>
      <c r="M68" s="212"/>
      <c r="N68" s="212"/>
      <c r="O68" s="212"/>
      <c r="P68" s="212"/>
      <c r="Q68" s="214"/>
      <c r="R68" s="213"/>
    </row>
    <row r="69" spans="1:18" ht="12.75">
      <c r="A69" s="148">
        <v>40</v>
      </c>
      <c r="B69" s="143" t="s">
        <v>194</v>
      </c>
      <c r="C69" s="131"/>
      <c r="D69" s="131"/>
      <c r="E69" s="131"/>
      <c r="F69" s="131"/>
      <c r="G69" s="131"/>
      <c r="H69" s="132"/>
      <c r="I69" s="155" t="s">
        <v>175</v>
      </c>
      <c r="J69" s="131"/>
      <c r="K69" s="304"/>
      <c r="L69" s="214"/>
      <c r="M69" s="214"/>
      <c r="N69" s="214"/>
      <c r="O69" s="214"/>
      <c r="P69" s="214"/>
      <c r="Q69" s="214"/>
      <c r="R69" s="215"/>
    </row>
    <row r="70" spans="1:18" ht="12.75">
      <c r="A70" s="148">
        <v>41</v>
      </c>
      <c r="B70" s="143" t="s">
        <v>195</v>
      </c>
      <c r="C70" s="131"/>
      <c r="D70" s="131"/>
      <c r="E70" s="131"/>
      <c r="F70" s="131"/>
      <c r="G70" s="131"/>
      <c r="H70" s="132"/>
      <c r="I70" s="155" t="s">
        <v>175</v>
      </c>
      <c r="J70" s="131"/>
      <c r="K70" s="303"/>
      <c r="L70" s="212"/>
      <c r="M70" s="214"/>
      <c r="N70" s="214"/>
      <c r="O70" s="214"/>
      <c r="P70" s="214"/>
      <c r="Q70" s="214"/>
      <c r="R70" s="215"/>
    </row>
    <row r="71" spans="1:18" ht="13.5" thickBot="1">
      <c r="A71" s="152">
        <v>42</v>
      </c>
      <c r="B71" s="144" t="s">
        <v>196</v>
      </c>
      <c r="C71" s="131"/>
      <c r="D71" s="131"/>
      <c r="E71" s="131"/>
      <c r="F71" s="131"/>
      <c r="G71" s="131"/>
      <c r="H71" s="132"/>
      <c r="I71" s="155" t="s">
        <v>175</v>
      </c>
      <c r="J71" s="131"/>
      <c r="K71" s="305"/>
      <c r="L71" s="216"/>
      <c r="M71" s="218"/>
      <c r="N71" s="218"/>
      <c r="O71" s="218"/>
      <c r="P71" s="218"/>
      <c r="Q71" s="218"/>
      <c r="R71" s="223"/>
    </row>
    <row r="72" spans="1:18" ht="13.5" thickBot="1">
      <c r="A72" s="172">
        <v>43</v>
      </c>
      <c r="B72" s="192" t="s">
        <v>197</v>
      </c>
      <c r="C72" s="191"/>
      <c r="D72" s="174"/>
      <c r="E72" s="173"/>
      <c r="F72" s="173"/>
      <c r="G72" s="173"/>
      <c r="H72" s="196" t="s">
        <v>214</v>
      </c>
      <c r="I72" s="174"/>
      <c r="J72" s="173"/>
      <c r="K72" s="222">
        <f aca="true" t="shared" si="12" ref="K72:R72">SUM(K67:K71)</f>
        <v>0</v>
      </c>
      <c r="L72" s="222">
        <f t="shared" si="12"/>
        <v>0</v>
      </c>
      <c r="M72" s="222">
        <f t="shared" si="12"/>
        <v>0</v>
      </c>
      <c r="N72" s="222">
        <f t="shared" si="12"/>
        <v>0</v>
      </c>
      <c r="O72" s="222">
        <f t="shared" si="12"/>
        <v>0</v>
      </c>
      <c r="P72" s="222">
        <f t="shared" si="12"/>
        <v>0</v>
      </c>
      <c r="Q72" s="222">
        <f t="shared" si="12"/>
        <v>0</v>
      </c>
      <c r="R72" s="222">
        <f t="shared" si="12"/>
        <v>0</v>
      </c>
    </row>
    <row r="73" spans="1:18" ht="12.75">
      <c r="A73" s="182"/>
      <c r="B73" s="203" t="s">
        <v>180</v>
      </c>
      <c r="C73" s="150"/>
      <c r="D73" s="150"/>
      <c r="E73" s="150"/>
      <c r="F73" s="150"/>
      <c r="G73" s="150"/>
      <c r="H73" s="150"/>
      <c r="I73" s="190" t="s">
        <v>175</v>
      </c>
      <c r="J73" s="150"/>
      <c r="K73" s="280"/>
      <c r="L73" s="280"/>
      <c r="M73" s="227"/>
      <c r="N73" s="227"/>
      <c r="O73" s="227"/>
      <c r="P73" s="227"/>
      <c r="Q73" s="227"/>
      <c r="R73" s="232"/>
    </row>
    <row r="74" spans="1:18" ht="12.75">
      <c r="A74" s="148">
        <v>44</v>
      </c>
      <c r="B74" s="143" t="s">
        <v>198</v>
      </c>
      <c r="C74" s="134"/>
      <c r="D74" s="134"/>
      <c r="E74" s="135"/>
      <c r="F74" s="135"/>
      <c r="G74" s="135"/>
      <c r="H74" s="135"/>
      <c r="I74" s="155" t="s">
        <v>175</v>
      </c>
      <c r="J74" s="135"/>
      <c r="K74" s="303"/>
      <c r="L74" s="212"/>
      <c r="M74" s="214"/>
      <c r="N74" s="214"/>
      <c r="O74" s="214"/>
      <c r="P74" s="214"/>
      <c r="Q74" s="214"/>
      <c r="R74" s="215"/>
    </row>
    <row r="75" spans="1:18" ht="12.75">
      <c r="A75" s="148">
        <v>45</v>
      </c>
      <c r="B75" s="143" t="s">
        <v>199</v>
      </c>
      <c r="C75" s="134"/>
      <c r="D75" s="134"/>
      <c r="E75" s="135"/>
      <c r="F75" s="135"/>
      <c r="G75" s="135"/>
      <c r="H75" s="135"/>
      <c r="I75" s="155" t="s">
        <v>175</v>
      </c>
      <c r="J75" s="135"/>
      <c r="K75" s="303"/>
      <c r="L75" s="212"/>
      <c r="M75" s="214"/>
      <c r="N75" s="214"/>
      <c r="O75" s="214"/>
      <c r="P75" s="214"/>
      <c r="Q75" s="214"/>
      <c r="R75" s="215"/>
    </row>
    <row r="76" spans="1:18" ht="12.75">
      <c r="A76" s="148">
        <v>46</v>
      </c>
      <c r="B76" s="143" t="s">
        <v>200</v>
      </c>
      <c r="C76" s="134"/>
      <c r="D76" s="134"/>
      <c r="E76" s="135"/>
      <c r="F76" s="135"/>
      <c r="G76" s="135"/>
      <c r="H76" s="135"/>
      <c r="I76" s="155" t="s">
        <v>175</v>
      </c>
      <c r="J76" s="135"/>
      <c r="K76" s="304"/>
      <c r="L76" s="214"/>
      <c r="M76" s="214"/>
      <c r="N76" s="214"/>
      <c r="O76" s="214"/>
      <c r="P76" s="214"/>
      <c r="Q76" s="214"/>
      <c r="R76" s="215"/>
    </row>
    <row r="77" spans="1:18" ht="12.75">
      <c r="A77" s="148">
        <v>47</v>
      </c>
      <c r="B77" s="143" t="s">
        <v>201</v>
      </c>
      <c r="C77" s="134"/>
      <c r="D77" s="134"/>
      <c r="E77" s="135"/>
      <c r="F77" s="135"/>
      <c r="G77" s="135"/>
      <c r="H77" s="135"/>
      <c r="I77" s="155" t="s">
        <v>175</v>
      </c>
      <c r="J77" s="135"/>
      <c r="K77" s="303"/>
      <c r="L77" s="212"/>
      <c r="M77" s="214"/>
      <c r="N77" s="214"/>
      <c r="O77" s="214"/>
      <c r="P77" s="214"/>
      <c r="Q77" s="214"/>
      <c r="R77" s="215"/>
    </row>
    <row r="78" spans="1:18" ht="13.5" thickBot="1">
      <c r="A78" s="152">
        <v>48</v>
      </c>
      <c r="B78" s="143" t="s">
        <v>202</v>
      </c>
      <c r="C78" s="134"/>
      <c r="D78" s="134"/>
      <c r="E78" s="135"/>
      <c r="F78" s="135"/>
      <c r="G78" s="135"/>
      <c r="H78" s="135"/>
      <c r="I78" s="155" t="s">
        <v>175</v>
      </c>
      <c r="J78" s="135"/>
      <c r="K78" s="305"/>
      <c r="L78" s="216"/>
      <c r="M78" s="218"/>
      <c r="N78" s="218"/>
      <c r="O78" s="218"/>
      <c r="P78" s="218"/>
      <c r="Q78" s="218"/>
      <c r="R78" s="223"/>
    </row>
    <row r="79" spans="1:18" ht="13.5" thickBot="1">
      <c r="A79" s="199">
        <v>49</v>
      </c>
      <c r="B79" s="200" t="s">
        <v>203</v>
      </c>
      <c r="C79" s="201"/>
      <c r="D79" s="201"/>
      <c r="E79" s="201"/>
      <c r="F79" s="201"/>
      <c r="G79" s="201"/>
      <c r="H79" s="201"/>
      <c r="I79" s="197" t="s">
        <v>215</v>
      </c>
      <c r="J79" s="198"/>
      <c r="K79" s="233">
        <f aca="true" t="shared" si="13" ref="K79:R79">SUM(K74:K78)</f>
        <v>0</v>
      </c>
      <c r="L79" s="233">
        <f t="shared" si="13"/>
        <v>0</v>
      </c>
      <c r="M79" s="233">
        <f t="shared" si="13"/>
        <v>0</v>
      </c>
      <c r="N79" s="233">
        <f t="shared" si="13"/>
        <v>0</v>
      </c>
      <c r="O79" s="233">
        <f t="shared" si="13"/>
        <v>0</v>
      </c>
      <c r="P79" s="233">
        <f t="shared" si="13"/>
        <v>0</v>
      </c>
      <c r="Q79" s="233">
        <f t="shared" si="13"/>
        <v>0</v>
      </c>
      <c r="R79" s="233">
        <f t="shared" si="13"/>
        <v>0</v>
      </c>
    </row>
    <row r="80" spans="1:18" ht="13.5" thickBot="1">
      <c r="A80" s="172">
        <v>50</v>
      </c>
      <c r="B80" s="195" t="s">
        <v>204</v>
      </c>
      <c r="C80" s="173"/>
      <c r="D80" s="173"/>
      <c r="E80" s="173"/>
      <c r="F80" s="173"/>
      <c r="G80" s="173"/>
      <c r="H80" s="181" t="s">
        <v>216</v>
      </c>
      <c r="I80" s="154"/>
      <c r="J80" s="136"/>
      <c r="K80" s="222">
        <f aca="true" t="shared" si="14" ref="K80:R80">K65+K72+K79</f>
        <v>0</v>
      </c>
      <c r="L80" s="222">
        <f t="shared" si="14"/>
        <v>0</v>
      </c>
      <c r="M80" s="222">
        <f t="shared" si="14"/>
        <v>0</v>
      </c>
      <c r="N80" s="222">
        <f t="shared" si="14"/>
        <v>0</v>
      </c>
      <c r="O80" s="222">
        <f t="shared" si="14"/>
        <v>0</v>
      </c>
      <c r="P80" s="222">
        <f t="shared" si="14"/>
        <v>0</v>
      </c>
      <c r="Q80" s="222">
        <f>Q65+Q72+Q79</f>
        <v>0</v>
      </c>
      <c r="R80" s="222">
        <f t="shared" si="14"/>
        <v>0</v>
      </c>
    </row>
    <row r="81" spans="1:18" ht="12.75">
      <c r="A81" s="141"/>
      <c r="B81" s="131"/>
      <c r="C81" s="131"/>
      <c r="D81" s="131"/>
      <c r="E81" s="131"/>
      <c r="F81" s="131"/>
      <c r="G81" s="131"/>
      <c r="H81" s="131"/>
      <c r="I81" s="131"/>
      <c r="J81" s="131"/>
      <c r="K81" s="131"/>
      <c r="L81" s="231"/>
      <c r="M81" s="231"/>
      <c r="N81" s="231"/>
      <c r="O81" s="231"/>
      <c r="P81" s="231"/>
      <c r="Q81" s="231"/>
      <c r="R81" s="231"/>
    </row>
    <row r="82" spans="1:18" ht="12.75">
      <c r="A82" s="141"/>
      <c r="B82" s="187"/>
      <c r="C82" s="131"/>
      <c r="D82" s="131"/>
      <c r="E82" s="131"/>
      <c r="F82" s="131"/>
      <c r="G82" s="131"/>
      <c r="H82" s="131"/>
      <c r="I82" s="131"/>
      <c r="J82" s="131"/>
      <c r="K82" s="131"/>
      <c r="L82" s="231"/>
      <c r="M82" s="231"/>
      <c r="N82" s="231"/>
      <c r="O82" s="231"/>
      <c r="P82" s="231"/>
      <c r="Q82" s="231"/>
      <c r="R82" s="231"/>
    </row>
    <row r="83" spans="1:18" ht="12.75">
      <c r="A83" s="141"/>
      <c r="B83" s="131" t="s">
        <v>181</v>
      </c>
      <c r="C83" s="131"/>
      <c r="D83" s="131"/>
      <c r="E83" s="131"/>
      <c r="F83" s="131"/>
      <c r="G83" s="131"/>
      <c r="H83" s="131"/>
      <c r="I83" s="131" t="s">
        <v>182</v>
      </c>
      <c r="J83" s="131"/>
      <c r="K83" s="131"/>
      <c r="L83" s="231"/>
      <c r="M83" s="231"/>
      <c r="N83" s="231"/>
      <c r="O83" s="231"/>
      <c r="P83" s="231"/>
      <c r="Q83" s="231"/>
      <c r="R83" s="231"/>
    </row>
    <row r="84" spans="1:18" ht="12.75">
      <c r="A84" s="141"/>
      <c r="B84" s="131"/>
      <c r="C84" s="131"/>
      <c r="D84" s="131"/>
      <c r="E84" s="131"/>
      <c r="F84" s="131"/>
      <c r="G84" s="131"/>
      <c r="H84" s="131"/>
      <c r="I84" s="131"/>
      <c r="J84" s="131"/>
      <c r="K84" s="131"/>
      <c r="L84" s="231"/>
      <c r="M84" s="231"/>
      <c r="N84" s="231"/>
      <c r="O84" s="231"/>
      <c r="P84" s="231"/>
      <c r="Q84" s="231"/>
      <c r="R84" s="231"/>
    </row>
    <row r="85" spans="1:18" ht="12.75">
      <c r="A85" s="141"/>
      <c r="B85" s="131"/>
      <c r="C85" s="131"/>
      <c r="D85" s="131"/>
      <c r="E85" s="131"/>
      <c r="F85" s="131"/>
      <c r="G85" s="131"/>
      <c r="H85" s="131"/>
      <c r="I85" s="131"/>
      <c r="J85" s="131"/>
      <c r="K85" s="131"/>
      <c r="L85" s="231"/>
      <c r="M85" s="231"/>
      <c r="N85" s="231"/>
      <c r="O85" s="231"/>
      <c r="P85" s="231"/>
      <c r="Q85" s="231"/>
      <c r="R85" s="231"/>
    </row>
    <row r="86" spans="1:18" ht="12.75">
      <c r="A86" s="141"/>
      <c r="B86" s="131"/>
      <c r="C86" s="131"/>
      <c r="D86" s="131"/>
      <c r="E86" s="131"/>
      <c r="F86" s="131"/>
      <c r="G86" s="131"/>
      <c r="H86" s="131"/>
      <c r="I86" s="131"/>
      <c r="J86" s="131"/>
      <c r="K86" s="131"/>
      <c r="L86" s="231"/>
      <c r="M86" s="231"/>
      <c r="N86" s="231"/>
      <c r="O86" s="231"/>
      <c r="P86" s="231"/>
      <c r="Q86" s="231"/>
      <c r="R86" s="231"/>
    </row>
    <row r="87" spans="1:18" ht="12.75">
      <c r="A87" s="141"/>
      <c r="B87" s="131"/>
      <c r="C87" s="131"/>
      <c r="D87" s="131"/>
      <c r="E87" s="131"/>
      <c r="F87" s="131"/>
      <c r="G87" s="131"/>
      <c r="H87" s="131"/>
      <c r="I87" s="131"/>
      <c r="J87" s="131"/>
      <c r="K87" s="131"/>
      <c r="L87" s="231"/>
      <c r="M87" s="231"/>
      <c r="N87" s="231"/>
      <c r="O87" s="231"/>
      <c r="P87" s="231"/>
      <c r="Q87" s="231"/>
      <c r="R87" s="231"/>
    </row>
    <row r="88" spans="2:11" ht="12.75">
      <c r="B88" s="131"/>
      <c r="C88" s="131"/>
      <c r="D88" s="131"/>
      <c r="E88" s="131"/>
      <c r="F88" s="131"/>
      <c r="G88" s="131"/>
      <c r="H88" s="131"/>
      <c r="I88" s="131"/>
      <c r="J88" s="131"/>
      <c r="K88" s="131"/>
    </row>
    <row r="89" spans="2:11" ht="12.75">
      <c r="B89" s="131"/>
      <c r="C89" s="131"/>
      <c r="D89" s="131"/>
      <c r="E89" s="131"/>
      <c r="F89" s="131"/>
      <c r="G89" s="131"/>
      <c r="H89" s="131"/>
      <c r="I89" s="131"/>
      <c r="J89" s="131"/>
      <c r="K89" s="131"/>
    </row>
    <row r="90" spans="2:11" ht="12.75">
      <c r="B90" s="131"/>
      <c r="C90" s="131"/>
      <c r="D90" s="131"/>
      <c r="E90" s="131"/>
      <c r="F90" s="131"/>
      <c r="G90" s="131"/>
      <c r="H90" s="131"/>
      <c r="I90" s="131"/>
      <c r="J90" s="131"/>
      <c r="K90" s="131"/>
    </row>
  </sheetData>
  <sheetProtection/>
  <mergeCells count="4">
    <mergeCell ref="B12:H12"/>
    <mergeCell ref="B55:H55"/>
    <mergeCell ref="B9:H9"/>
    <mergeCell ref="B13:H13"/>
  </mergeCells>
  <printOptions gridLines="1" horizontalCentered="1" verticalCentered="1"/>
  <pageMargins left="0.11811023622047245" right="0.11811023622047245" top="0.31496062992125984" bottom="0.11811023622047245" header="0.11811023622047245" footer="0.11811023622047245"/>
  <pageSetup horizontalDpi="300" verticalDpi="300" orientation="landscape" paperSize="9" scale="70" r:id="rId1"/>
  <headerFooter alignWithMargins="0">
    <oddHeader>&amp;C&amp;"Verdana"&amp;7&amp;K000000Turner &amp; Townsend Confidential&amp;1#
&amp;"Verdana"&amp;9&amp;K000000SCHEDULE PS 5</oddHeader>
    <oddFooter>&amp;CPage &amp;P</oddFooter>
  </headerFooter>
  <rowBreaks count="16" manualBreakCount="16">
    <brk id="46" max="65535" man="1"/>
    <brk id="127" max="65535" man="1"/>
    <brk id="158" max="65535" man="1"/>
    <brk id="207" max="65535" man="1"/>
    <brk id="237" max="65535" man="1"/>
    <brk id="286" max="65535" man="1"/>
    <brk id="316" max="65535" man="1"/>
    <brk id="365" max="65535" man="1"/>
    <brk id="395" max="65535" man="1"/>
    <brk id="444" max="65535" man="1"/>
    <brk id="474" max="65535" man="1"/>
    <brk id="523" max="65535" man="1"/>
    <brk id="553" max="65535" man="1"/>
    <brk id="602" max="65535" man="1"/>
    <brk id="632" max="65535" man="1"/>
    <brk id="681" max="65535" man="1"/>
  </rowBreaks>
</worksheet>
</file>

<file path=xl/worksheets/sheet7.xml><?xml version="1.0" encoding="utf-8"?>
<worksheet xmlns="http://schemas.openxmlformats.org/spreadsheetml/2006/main" xmlns:r="http://schemas.openxmlformats.org/officeDocument/2006/relationships">
  <dimension ref="A1:CY42"/>
  <sheetViews>
    <sheetView zoomScale="70" zoomScaleNormal="70" zoomScalePageLayoutView="0" workbookViewId="0" topLeftCell="A1">
      <selection activeCell="Q20" sqref="Q20"/>
    </sheetView>
  </sheetViews>
  <sheetFormatPr defaultColWidth="9.140625" defaultRowHeight="12.75"/>
  <cols>
    <col min="1" max="1" width="11.421875" style="0" customWidth="1"/>
    <col min="2" max="2" width="30.140625" style="0" customWidth="1"/>
    <col min="3" max="3" width="20.8515625" style="0" customWidth="1"/>
    <col min="4" max="4" width="28.28125" style="0" customWidth="1"/>
    <col min="5" max="5" width="18.57421875" style="0" customWidth="1"/>
    <col min="6" max="6" width="29.28125" style="0" customWidth="1"/>
    <col min="7" max="7" width="18.57421875" style="0" customWidth="1"/>
    <col min="8" max="8" width="19.28125" style="0" customWidth="1"/>
  </cols>
  <sheetData>
    <row r="1" spans="1:100" ht="15" customHeight="1">
      <c r="A1" s="504" t="s">
        <v>82</v>
      </c>
      <c r="B1" s="505"/>
      <c r="C1" s="504" t="str">
        <f>'Tender Cover Sheet'!C12</f>
        <v>CORP 5547</v>
      </c>
      <c r="D1" s="566"/>
      <c r="E1" s="505"/>
      <c r="F1" s="428"/>
      <c r="G1" s="416"/>
      <c r="H1" s="427"/>
      <c r="I1" s="421"/>
      <c r="J1" s="420"/>
      <c r="K1" s="423"/>
      <c r="L1" s="424"/>
      <c r="M1" s="416"/>
      <c r="N1" s="425"/>
      <c r="O1" s="417"/>
      <c r="P1" s="419"/>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row>
    <row r="2" spans="1:100" ht="15" customHeight="1">
      <c r="A2" s="504" t="s">
        <v>83</v>
      </c>
      <c r="B2" s="505"/>
      <c r="C2" s="504" t="str">
        <f>'Tender Cover Sheet'!C14</f>
        <v>Ammonia Solution </v>
      </c>
      <c r="D2" s="566"/>
      <c r="E2" s="505"/>
      <c r="F2" s="428"/>
      <c r="G2" s="416"/>
      <c r="H2" s="418"/>
      <c r="I2" s="422"/>
      <c r="J2" s="12"/>
      <c r="K2" s="423"/>
      <c r="L2" s="424"/>
      <c r="M2" s="416"/>
      <c r="N2" s="426"/>
      <c r="O2" s="417"/>
      <c r="P2" s="419"/>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c r="AZ2" s="416"/>
      <c r="BA2" s="416"/>
      <c r="BB2" s="416"/>
      <c r="BC2" s="416"/>
      <c r="BD2" s="416"/>
      <c r="BE2" s="416"/>
      <c r="BF2" s="416"/>
      <c r="BG2" s="416"/>
      <c r="BH2" s="416"/>
      <c r="BI2" s="416"/>
      <c r="BJ2" s="416"/>
      <c r="BK2" s="416"/>
      <c r="BL2" s="416"/>
      <c r="BM2" s="416"/>
      <c r="BN2" s="416"/>
      <c r="BO2" s="416"/>
      <c r="BP2" s="416"/>
      <c r="BQ2" s="416"/>
      <c r="BR2" s="416"/>
      <c r="BS2" s="416"/>
      <c r="BT2" s="416"/>
      <c r="BU2" s="416"/>
      <c r="BV2" s="416"/>
      <c r="BW2" s="416"/>
      <c r="BX2" s="416"/>
      <c r="BY2" s="416"/>
      <c r="BZ2" s="416"/>
      <c r="CA2" s="416"/>
      <c r="CB2" s="416"/>
      <c r="CC2" s="416"/>
      <c r="CD2" s="416"/>
      <c r="CE2" s="416"/>
      <c r="CF2" s="416"/>
      <c r="CG2" s="416"/>
      <c r="CH2" s="416"/>
      <c r="CI2" s="416"/>
      <c r="CJ2" s="416"/>
      <c r="CK2" s="416"/>
      <c r="CL2" s="416"/>
      <c r="CM2" s="416"/>
      <c r="CN2" s="416"/>
      <c r="CO2" s="416"/>
      <c r="CP2" s="416"/>
      <c r="CQ2" s="416"/>
      <c r="CR2" s="416"/>
      <c r="CS2" s="416"/>
      <c r="CT2" s="416"/>
      <c r="CU2" s="416"/>
      <c r="CV2" s="416"/>
    </row>
    <row r="3" spans="1:100" ht="15" customHeight="1">
      <c r="A3" s="504" t="s">
        <v>84</v>
      </c>
      <c r="B3" s="505"/>
      <c r="C3" s="504">
        <f>'Tender Cover Sheet'!C16</f>
        <v>0</v>
      </c>
      <c r="D3" s="566"/>
      <c r="E3" s="505"/>
      <c r="F3" s="428"/>
      <c r="G3" s="416"/>
      <c r="H3" s="418"/>
      <c r="I3" s="422"/>
      <c r="J3" s="12"/>
      <c r="K3" s="423"/>
      <c r="L3" s="424"/>
      <c r="M3" s="416"/>
      <c r="N3" s="426"/>
      <c r="O3" s="417"/>
      <c r="P3" s="419"/>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row>
    <row r="4" spans="1:100" ht="15" customHeight="1">
      <c r="A4" s="504" t="s">
        <v>88</v>
      </c>
      <c r="B4" s="505"/>
      <c r="C4" s="504" t="str">
        <f>'Read Me'!C4</f>
        <v>Main Offer</v>
      </c>
      <c r="D4" s="566"/>
      <c r="E4" s="505"/>
      <c r="F4" s="428"/>
      <c r="G4" s="416"/>
      <c r="H4" s="418"/>
      <c r="I4" s="422"/>
      <c r="J4" s="12"/>
      <c r="K4" s="423"/>
      <c r="L4" s="424"/>
      <c r="M4" s="416"/>
      <c r="N4" s="426"/>
      <c r="O4" s="417"/>
      <c r="P4" s="419"/>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c r="BY4" s="416"/>
      <c r="BZ4" s="416"/>
      <c r="CA4" s="416"/>
      <c r="CB4" s="416"/>
      <c r="CC4" s="416"/>
      <c r="CD4" s="416"/>
      <c r="CE4" s="416"/>
      <c r="CF4" s="416"/>
      <c r="CG4" s="416"/>
      <c r="CH4" s="416"/>
      <c r="CI4" s="416"/>
      <c r="CJ4" s="416"/>
      <c r="CK4" s="416"/>
      <c r="CL4" s="416"/>
      <c r="CM4" s="416"/>
      <c r="CN4" s="416"/>
      <c r="CO4" s="416"/>
      <c r="CP4" s="416"/>
      <c r="CQ4" s="416"/>
      <c r="CR4" s="416"/>
      <c r="CS4" s="416"/>
      <c r="CT4" s="416"/>
      <c r="CU4" s="416"/>
      <c r="CV4" s="416"/>
    </row>
    <row r="5" spans="1:103" ht="18">
      <c r="A5" s="353"/>
      <c r="B5" s="399"/>
      <c r="C5" s="352"/>
      <c r="D5" s="352"/>
      <c r="E5" s="352"/>
      <c r="F5" s="352"/>
      <c r="G5" s="352"/>
      <c r="H5" s="351"/>
      <c r="I5" s="351"/>
      <c r="J5" s="351"/>
      <c r="K5" s="351"/>
      <c r="L5" s="351"/>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row>
    <row r="6" spans="1:103" ht="18">
      <c r="A6" s="348" t="s">
        <v>262</v>
      </c>
      <c r="B6" s="349"/>
      <c r="C6" s="346"/>
      <c r="D6" s="346"/>
      <c r="E6" s="346"/>
      <c r="F6" s="346"/>
      <c r="G6" s="346"/>
      <c r="H6" s="345"/>
      <c r="I6" s="345"/>
      <c r="J6" s="346"/>
      <c r="K6" s="346"/>
      <c r="L6" s="346"/>
      <c r="M6" s="346"/>
      <c r="N6" s="346"/>
      <c r="O6" s="346"/>
      <c r="P6" s="346"/>
      <c r="Q6" s="344"/>
      <c r="R6" s="344"/>
      <c r="S6" s="344"/>
      <c r="T6" s="347"/>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row>
    <row r="7" spans="1:103" ht="15.75">
      <c r="A7" s="357"/>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c r="BZ7" s="343"/>
      <c r="CA7" s="343"/>
      <c r="CB7" s="343"/>
      <c r="CC7" s="343"/>
      <c r="CD7" s="343"/>
      <c r="CE7" s="343"/>
      <c r="CF7" s="343"/>
      <c r="CG7" s="343"/>
      <c r="CH7" s="343"/>
      <c r="CI7" s="343"/>
      <c r="CJ7" s="343"/>
      <c r="CK7" s="343"/>
      <c r="CL7" s="343"/>
      <c r="CM7" s="343"/>
      <c r="CN7" s="343"/>
      <c r="CO7" s="343"/>
      <c r="CP7" s="343"/>
      <c r="CQ7" s="343"/>
      <c r="CR7" s="343"/>
      <c r="CS7" s="343"/>
      <c r="CT7" s="343"/>
      <c r="CU7" s="343"/>
      <c r="CV7" s="343"/>
      <c r="CW7" s="343"/>
      <c r="CX7" s="343"/>
      <c r="CY7" s="343"/>
    </row>
    <row r="8" ht="18.75" thickBot="1">
      <c r="A8" s="350" t="s">
        <v>115</v>
      </c>
    </row>
    <row r="9" spans="1:103" ht="87" customHeight="1">
      <c r="A9" s="358">
        <v>1</v>
      </c>
      <c r="B9" s="578" t="s">
        <v>311</v>
      </c>
      <c r="C9" s="579"/>
      <c r="D9" s="579"/>
      <c r="E9" s="579"/>
      <c r="F9" s="579"/>
      <c r="G9" s="580"/>
      <c r="H9" s="359"/>
      <c r="I9" s="359"/>
      <c r="J9" s="359"/>
      <c r="K9" s="359"/>
      <c r="L9" s="360"/>
      <c r="M9" s="360"/>
      <c r="N9" s="360"/>
      <c r="O9" s="361"/>
      <c r="P9" s="361"/>
      <c r="Q9" s="361"/>
      <c r="R9" s="361"/>
      <c r="S9" s="361"/>
      <c r="T9" s="361"/>
      <c r="U9" s="361"/>
      <c r="V9" s="361"/>
      <c r="W9" s="361"/>
      <c r="X9" s="361"/>
      <c r="Y9" s="361"/>
      <c r="Z9" s="361"/>
      <c r="AA9" s="361"/>
      <c r="AB9" s="361"/>
      <c r="AC9" s="361"/>
      <c r="AD9" s="361"/>
      <c r="AE9" s="361"/>
      <c r="AF9" s="361"/>
      <c r="AG9" s="361"/>
      <c r="AH9" s="361"/>
      <c r="AI9" s="361"/>
      <c r="AJ9" s="361"/>
      <c r="AK9" s="359"/>
      <c r="AL9" s="359"/>
      <c r="AM9" s="359"/>
      <c r="AN9" s="359"/>
      <c r="AO9" s="359"/>
      <c r="AP9" s="359"/>
      <c r="AQ9" s="359"/>
      <c r="AR9" s="359"/>
      <c r="AS9" s="359"/>
      <c r="AT9" s="359"/>
      <c r="AU9" s="359"/>
      <c r="AV9" s="359"/>
      <c r="AW9" s="359"/>
      <c r="AX9" s="359"/>
      <c r="AY9" s="359"/>
      <c r="AZ9" s="359"/>
      <c r="BA9" s="359"/>
      <c r="BB9" s="359"/>
      <c r="BC9" s="359"/>
      <c r="BD9" s="359"/>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row>
    <row r="10" spans="1:103" ht="27" customHeight="1">
      <c r="A10" s="567">
        <v>2</v>
      </c>
      <c r="B10" s="568" t="s">
        <v>263</v>
      </c>
      <c r="C10" s="569"/>
      <c r="D10" s="569"/>
      <c r="E10" s="569"/>
      <c r="F10" s="569"/>
      <c r="G10" s="570"/>
      <c r="H10" s="359"/>
      <c r="I10" s="359"/>
      <c r="J10" s="362"/>
      <c r="K10" s="359"/>
      <c r="L10" s="360"/>
      <c r="M10" s="360"/>
      <c r="N10" s="360"/>
      <c r="O10" s="571"/>
      <c r="P10" s="572"/>
      <c r="Q10" s="572"/>
      <c r="R10" s="572"/>
      <c r="S10" s="572"/>
      <c r="T10" s="572"/>
      <c r="U10" s="361"/>
      <c r="V10" s="361"/>
      <c r="W10" s="361"/>
      <c r="X10" s="361"/>
      <c r="Y10" s="361"/>
      <c r="Z10" s="361"/>
      <c r="AA10" s="361"/>
      <c r="AB10" s="361"/>
      <c r="AC10" s="361"/>
      <c r="AD10" s="361"/>
      <c r="AE10" s="361"/>
      <c r="AF10" s="361"/>
      <c r="AG10" s="361"/>
      <c r="AH10" s="361"/>
      <c r="AI10" s="361"/>
      <c r="AJ10" s="361"/>
      <c r="AK10" s="359"/>
      <c r="AL10" s="359"/>
      <c r="AM10" s="359"/>
      <c r="AN10" s="359"/>
      <c r="AO10" s="359"/>
      <c r="AP10" s="359"/>
      <c r="AQ10" s="359"/>
      <c r="AR10" s="359"/>
      <c r="AS10" s="359"/>
      <c r="AT10" s="359"/>
      <c r="AU10" s="359"/>
      <c r="AV10" s="359"/>
      <c r="AW10" s="359"/>
      <c r="AX10" s="359"/>
      <c r="AY10" s="359"/>
      <c r="AZ10" s="359"/>
      <c r="BA10" s="359"/>
      <c r="BB10" s="359"/>
      <c r="BC10" s="359"/>
      <c r="BD10" s="359"/>
      <c r="BE10" s="359"/>
      <c r="BF10" s="359"/>
      <c r="BG10" s="359"/>
      <c r="BH10" s="359"/>
      <c r="BI10" s="359"/>
      <c r="BJ10" s="359"/>
      <c r="BK10" s="359"/>
      <c r="BL10" s="359"/>
      <c r="BM10" s="359"/>
      <c r="BN10" s="359"/>
      <c r="BO10" s="359"/>
      <c r="BP10" s="359"/>
      <c r="BQ10" s="359"/>
      <c r="BR10" s="359"/>
      <c r="BS10" s="359"/>
      <c r="BT10" s="359"/>
      <c r="BU10" s="359"/>
      <c r="BV10" s="359"/>
      <c r="BW10" s="359"/>
      <c r="BX10" s="359"/>
      <c r="BY10" s="359"/>
      <c r="BZ10" s="359"/>
      <c r="CA10" s="359"/>
      <c r="CB10" s="359"/>
      <c r="CC10" s="359"/>
      <c r="CD10" s="359"/>
      <c r="CE10" s="359"/>
      <c r="CF10" s="359"/>
      <c r="CG10" s="359"/>
      <c r="CH10" s="359"/>
      <c r="CI10" s="359"/>
      <c r="CJ10" s="359"/>
      <c r="CK10" s="359"/>
      <c r="CL10" s="359"/>
      <c r="CM10" s="359"/>
      <c r="CN10" s="359"/>
      <c r="CO10" s="359"/>
      <c r="CP10" s="359"/>
      <c r="CQ10" s="359"/>
      <c r="CR10" s="359"/>
      <c r="CS10" s="359"/>
      <c r="CT10" s="359"/>
      <c r="CU10" s="359"/>
      <c r="CV10" s="359"/>
      <c r="CW10" s="359"/>
      <c r="CX10" s="359"/>
      <c r="CY10" s="359"/>
    </row>
    <row r="11" spans="1:103" ht="15.75">
      <c r="A11" s="567"/>
      <c r="B11" s="573" t="s">
        <v>264</v>
      </c>
      <c r="C11" s="572"/>
      <c r="D11" s="572"/>
      <c r="E11" s="572"/>
      <c r="F11" s="572"/>
      <c r="G11" s="574"/>
      <c r="H11" s="359"/>
      <c r="I11" s="359"/>
      <c r="J11" s="359"/>
      <c r="K11" s="359"/>
      <c r="L11" s="360"/>
      <c r="M11" s="360"/>
      <c r="N11" s="360"/>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row>
    <row r="12" spans="1:103" ht="59.25" customHeight="1">
      <c r="A12" s="567"/>
      <c r="B12" s="575" t="s">
        <v>265</v>
      </c>
      <c r="C12" s="576"/>
      <c r="D12" s="576"/>
      <c r="E12" s="576"/>
      <c r="F12" s="576"/>
      <c r="G12" s="577"/>
      <c r="H12" s="359"/>
      <c r="I12" s="359"/>
      <c r="J12" s="359"/>
      <c r="K12" s="359"/>
      <c r="L12" s="360"/>
      <c r="M12" s="360"/>
      <c r="N12" s="360"/>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59"/>
      <c r="CG12" s="359"/>
      <c r="CH12" s="359"/>
      <c r="CI12" s="359"/>
      <c r="CJ12" s="359"/>
      <c r="CK12" s="359"/>
      <c r="CL12" s="359"/>
      <c r="CM12" s="359"/>
      <c r="CN12" s="359"/>
      <c r="CO12" s="359"/>
      <c r="CP12" s="359"/>
      <c r="CQ12" s="359"/>
      <c r="CR12" s="359"/>
      <c r="CS12" s="359"/>
      <c r="CT12" s="359"/>
      <c r="CU12" s="359"/>
      <c r="CV12" s="359"/>
      <c r="CW12" s="359"/>
      <c r="CX12" s="359"/>
      <c r="CY12" s="359"/>
    </row>
    <row r="13" spans="1:103" ht="68.25" customHeight="1">
      <c r="A13" s="363">
        <v>3</v>
      </c>
      <c r="B13" s="589" t="s">
        <v>266</v>
      </c>
      <c r="C13" s="590"/>
      <c r="D13" s="590"/>
      <c r="E13" s="590"/>
      <c r="F13" s="590"/>
      <c r="G13" s="591"/>
      <c r="H13" s="359"/>
      <c r="I13" s="359"/>
      <c r="J13" s="359"/>
      <c r="K13" s="359"/>
      <c r="L13" s="360"/>
      <c r="M13" s="364"/>
      <c r="N13" s="360"/>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row>
    <row r="14" spans="1:103" ht="84.75" customHeight="1">
      <c r="A14" s="363">
        <v>4</v>
      </c>
      <c r="B14" s="592" t="s">
        <v>267</v>
      </c>
      <c r="C14" s="593"/>
      <c r="D14" s="593"/>
      <c r="E14" s="593"/>
      <c r="F14" s="593"/>
      <c r="G14" s="594"/>
      <c r="H14" s="359"/>
      <c r="I14" s="359"/>
      <c r="J14" s="359"/>
      <c r="K14" s="359"/>
      <c r="L14" s="360"/>
      <c r="M14" s="360"/>
      <c r="N14" s="360"/>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row>
    <row r="15" spans="1:103" ht="15">
      <c r="A15" s="588">
        <v>5</v>
      </c>
      <c r="B15" s="595" t="s">
        <v>268</v>
      </c>
      <c r="C15" s="596"/>
      <c r="D15" s="596"/>
      <c r="E15" s="596"/>
      <c r="F15" s="596"/>
      <c r="G15" s="597"/>
      <c r="H15" s="354"/>
      <c r="I15" s="354"/>
      <c r="J15" s="354"/>
      <c r="K15" s="351"/>
      <c r="L15" s="351"/>
      <c r="M15" s="351"/>
      <c r="N15" s="351"/>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row>
    <row r="16" spans="1:14" ht="64.5" customHeight="1">
      <c r="A16" s="588"/>
      <c r="B16" s="595" t="s">
        <v>269</v>
      </c>
      <c r="C16" s="596"/>
      <c r="D16" s="596"/>
      <c r="E16" s="596"/>
      <c r="F16" s="596"/>
      <c r="G16" s="597"/>
      <c r="H16" s="365"/>
      <c r="I16" s="366"/>
      <c r="J16" s="366"/>
      <c r="K16" s="366"/>
      <c r="L16" s="366"/>
      <c r="M16" s="366"/>
      <c r="N16" s="366"/>
    </row>
    <row r="17" spans="1:14" ht="34.5" customHeight="1" thickBot="1">
      <c r="A17" s="588"/>
      <c r="B17" s="581" t="s">
        <v>310</v>
      </c>
      <c r="C17" s="582"/>
      <c r="D17" s="582"/>
      <c r="E17" s="582"/>
      <c r="F17" s="582"/>
      <c r="G17" s="583"/>
      <c r="H17" s="356"/>
      <c r="I17" s="367"/>
      <c r="J17" s="367"/>
      <c r="K17" s="343"/>
      <c r="L17" s="343"/>
      <c r="M17" s="343"/>
      <c r="N17" s="343"/>
    </row>
    <row r="18" spans="1:14" ht="15.75">
      <c r="A18" s="409" t="s">
        <v>77</v>
      </c>
      <c r="B18" s="400"/>
      <c r="C18" s="367"/>
      <c r="D18" s="367"/>
      <c r="E18" s="367"/>
      <c r="F18" s="367"/>
      <c r="G18" s="367"/>
      <c r="H18" s="367"/>
      <c r="I18" s="367"/>
      <c r="J18" s="367"/>
      <c r="K18" s="343"/>
      <c r="L18" s="343"/>
      <c r="M18" s="343"/>
      <c r="N18" s="343"/>
    </row>
    <row r="19" spans="1:14" ht="15.75">
      <c r="A19" s="409" t="s">
        <v>77</v>
      </c>
      <c r="B19" s="401"/>
      <c r="C19" s="367"/>
      <c r="D19" s="367"/>
      <c r="E19" s="367"/>
      <c r="F19" s="367"/>
      <c r="G19" s="367"/>
      <c r="H19" s="367"/>
      <c r="I19" s="367"/>
      <c r="J19" s="367"/>
      <c r="K19" s="343"/>
      <c r="L19" s="343"/>
      <c r="M19" s="343"/>
      <c r="N19" s="343"/>
    </row>
    <row r="20" spans="1:14" ht="20.25">
      <c r="A20" s="355" t="s">
        <v>270</v>
      </c>
      <c r="B20" s="402"/>
      <c r="C20" s="368"/>
      <c r="D20" s="369"/>
      <c r="E20" s="369"/>
      <c r="F20" s="369"/>
      <c r="G20" s="369"/>
      <c r="H20" s="370"/>
      <c r="I20" s="370"/>
      <c r="J20" s="370"/>
      <c r="K20" s="370"/>
      <c r="L20" s="370"/>
      <c r="M20" s="370"/>
      <c r="N20" s="370"/>
    </row>
    <row r="21" spans="1:14" ht="18.75" thickBot="1">
      <c r="A21" s="371" t="s">
        <v>271</v>
      </c>
      <c r="B21" s="403"/>
      <c r="C21" s="371"/>
      <c r="D21" s="372"/>
      <c r="E21" s="372"/>
      <c r="F21" s="372"/>
      <c r="G21" s="372"/>
      <c r="H21" s="373"/>
      <c r="I21" s="373"/>
      <c r="J21" s="373"/>
      <c r="K21" s="373"/>
      <c r="L21" s="373"/>
      <c r="M21" s="373"/>
      <c r="N21" s="373"/>
    </row>
    <row r="22" spans="1:14" ht="63.75" customHeight="1" thickBot="1">
      <c r="A22" s="374"/>
      <c r="B22" s="404"/>
      <c r="C22" s="375"/>
      <c r="D22" s="376"/>
      <c r="E22" s="377"/>
      <c r="F22" s="378" t="s">
        <v>272</v>
      </c>
      <c r="G22" s="379"/>
      <c r="H22" s="584" t="s">
        <v>312</v>
      </c>
      <c r="I22" s="585"/>
      <c r="J22" s="585"/>
      <c r="K22" s="585"/>
      <c r="L22" s="585"/>
      <c r="M22" s="585"/>
      <c r="N22" s="343"/>
    </row>
    <row r="23" spans="1:14" ht="45.75" customHeight="1" thickBot="1">
      <c r="A23" s="380" t="s">
        <v>273</v>
      </c>
      <c r="B23" s="405" t="s">
        <v>274</v>
      </c>
      <c r="C23" s="381" t="s">
        <v>275</v>
      </c>
      <c r="D23" s="382" t="s">
        <v>276</v>
      </c>
      <c r="E23" s="383" t="s">
        <v>277</v>
      </c>
      <c r="F23" s="384" t="s">
        <v>278</v>
      </c>
      <c r="G23" s="385" t="s">
        <v>279</v>
      </c>
      <c r="H23" s="586"/>
      <c r="I23" s="587"/>
      <c r="J23" s="587"/>
      <c r="K23" s="587"/>
      <c r="L23" s="587"/>
      <c r="M23" s="587"/>
      <c r="N23" s="343"/>
    </row>
    <row r="24" spans="1:14" ht="15.75">
      <c r="A24" s="386">
        <v>1</v>
      </c>
      <c r="B24" s="443" t="s">
        <v>280</v>
      </c>
      <c r="C24" s="387" t="s">
        <v>209</v>
      </c>
      <c r="D24" s="413">
        <v>0</v>
      </c>
      <c r="E24" s="388"/>
      <c r="F24" s="412"/>
      <c r="G24" s="389"/>
      <c r="H24" s="341"/>
      <c r="I24" s="342"/>
      <c r="J24" s="342"/>
      <c r="K24" s="342"/>
      <c r="L24" s="342"/>
      <c r="M24" s="342"/>
      <c r="N24" s="343"/>
    </row>
    <row r="25" spans="1:14" ht="15.75" thickBot="1">
      <c r="A25" s="390">
        <v>2</v>
      </c>
      <c r="B25" s="406" t="s">
        <v>281</v>
      </c>
      <c r="C25" s="391" t="s">
        <v>282</v>
      </c>
      <c r="D25" s="433">
        <v>0</v>
      </c>
      <c r="E25" s="414"/>
      <c r="F25" s="431">
        <f aca="true" t="shared" si="0" ref="F25:F40">D25*E25</f>
        <v>0</v>
      </c>
      <c r="G25" s="392"/>
      <c r="H25" s="367"/>
      <c r="I25" s="367"/>
      <c r="J25" s="367"/>
      <c r="K25" s="343"/>
      <c r="L25" s="343"/>
      <c r="M25" s="343"/>
      <c r="N25" s="343"/>
    </row>
    <row r="26" spans="1:14" ht="15">
      <c r="A26" s="386">
        <v>3</v>
      </c>
      <c r="B26" s="406" t="s">
        <v>283</v>
      </c>
      <c r="C26" s="391" t="s">
        <v>284</v>
      </c>
      <c r="D26" s="433">
        <v>0</v>
      </c>
      <c r="E26" s="414">
        <v>0</v>
      </c>
      <c r="F26" s="431">
        <f t="shared" si="0"/>
        <v>0</v>
      </c>
      <c r="G26" s="392"/>
      <c r="H26" s="367"/>
      <c r="I26" s="367"/>
      <c r="J26" s="367"/>
      <c r="K26" s="343"/>
      <c r="L26" s="343"/>
      <c r="M26" s="343"/>
      <c r="N26" s="343"/>
    </row>
    <row r="27" spans="1:14" ht="15.75" thickBot="1">
      <c r="A27" s="390">
        <v>4</v>
      </c>
      <c r="B27" s="406" t="s">
        <v>285</v>
      </c>
      <c r="C27" s="391" t="s">
        <v>286</v>
      </c>
      <c r="D27" s="433">
        <v>0</v>
      </c>
      <c r="E27" s="414">
        <v>0</v>
      </c>
      <c r="F27" s="431">
        <f t="shared" si="0"/>
        <v>0</v>
      </c>
      <c r="G27" s="392"/>
      <c r="H27" s="367"/>
      <c r="I27" s="367"/>
      <c r="J27" s="367"/>
      <c r="K27" s="343"/>
      <c r="L27" s="343"/>
      <c r="M27" s="343"/>
      <c r="N27" s="343"/>
    </row>
    <row r="28" spans="1:14" ht="15">
      <c r="A28" s="386">
        <v>5</v>
      </c>
      <c r="B28" s="406" t="s">
        <v>287</v>
      </c>
      <c r="C28" s="391" t="s">
        <v>288</v>
      </c>
      <c r="D28" s="433">
        <v>0</v>
      </c>
      <c r="E28" s="414">
        <v>0</v>
      </c>
      <c r="F28" s="431">
        <f t="shared" si="0"/>
        <v>0</v>
      </c>
      <c r="G28" s="392"/>
      <c r="H28" s="367"/>
      <c r="I28" s="367"/>
      <c r="J28" s="367"/>
      <c r="K28" s="343"/>
      <c r="L28" s="343"/>
      <c r="M28" s="343"/>
      <c r="N28" s="343"/>
    </row>
    <row r="29" spans="1:14" ht="15.75" thickBot="1">
      <c r="A29" s="390">
        <v>6</v>
      </c>
      <c r="B29" s="406" t="s">
        <v>289</v>
      </c>
      <c r="C29" s="391" t="s">
        <v>290</v>
      </c>
      <c r="D29" s="433">
        <v>0</v>
      </c>
      <c r="E29" s="414">
        <v>0</v>
      </c>
      <c r="F29" s="431">
        <f t="shared" si="0"/>
        <v>0</v>
      </c>
      <c r="G29" s="392"/>
      <c r="H29" s="367"/>
      <c r="I29" s="367"/>
      <c r="J29" s="367"/>
      <c r="K29" s="343"/>
      <c r="L29" s="343"/>
      <c r="M29" s="343"/>
      <c r="N29" s="343"/>
    </row>
    <row r="30" spans="1:14" ht="15">
      <c r="A30" s="386">
        <v>7</v>
      </c>
      <c r="B30" s="406" t="s">
        <v>291</v>
      </c>
      <c r="C30" s="391" t="s">
        <v>292</v>
      </c>
      <c r="D30" s="433">
        <v>0</v>
      </c>
      <c r="E30" s="414">
        <v>0</v>
      </c>
      <c r="F30" s="431">
        <f t="shared" si="0"/>
        <v>0</v>
      </c>
      <c r="G30" s="392"/>
      <c r="H30" s="367"/>
      <c r="I30" s="367"/>
      <c r="J30" s="367"/>
      <c r="K30" s="343"/>
      <c r="L30" s="343"/>
      <c r="M30" s="343"/>
      <c r="N30" s="343"/>
    </row>
    <row r="31" spans="1:14" ht="15.75" thickBot="1">
      <c r="A31" s="390">
        <v>8</v>
      </c>
      <c r="B31" s="406" t="s">
        <v>293</v>
      </c>
      <c r="C31" s="391" t="s">
        <v>294</v>
      </c>
      <c r="D31" s="433">
        <v>10</v>
      </c>
      <c r="E31" s="414">
        <v>0</v>
      </c>
      <c r="F31" s="431">
        <f t="shared" si="0"/>
        <v>0</v>
      </c>
      <c r="G31" s="392"/>
      <c r="H31" s="367"/>
      <c r="I31" s="367"/>
      <c r="J31" s="367"/>
      <c r="K31" s="343"/>
      <c r="L31" s="343"/>
      <c r="M31" s="343"/>
      <c r="N31" s="343"/>
    </row>
    <row r="32" spans="1:10" ht="15">
      <c r="A32" s="386">
        <v>9</v>
      </c>
      <c r="B32" s="406" t="s">
        <v>295</v>
      </c>
      <c r="C32" s="391" t="s">
        <v>296</v>
      </c>
      <c r="D32" s="433">
        <v>0</v>
      </c>
      <c r="E32" s="414">
        <v>0</v>
      </c>
      <c r="F32" s="431">
        <f t="shared" si="0"/>
        <v>0</v>
      </c>
      <c r="G32" s="392"/>
      <c r="H32" s="367"/>
      <c r="I32" s="367"/>
      <c r="J32" s="367"/>
    </row>
    <row r="33" spans="1:10" ht="15.75" thickBot="1">
      <c r="A33" s="390">
        <v>10</v>
      </c>
      <c r="B33" s="406" t="s">
        <v>297</v>
      </c>
      <c r="C33" s="391" t="s">
        <v>298</v>
      </c>
      <c r="D33" s="433">
        <v>0</v>
      </c>
      <c r="E33" s="414">
        <v>0</v>
      </c>
      <c r="F33" s="431">
        <f t="shared" si="0"/>
        <v>0</v>
      </c>
      <c r="G33" s="392"/>
      <c r="H33" s="367"/>
      <c r="I33" s="367"/>
      <c r="J33" s="367"/>
    </row>
    <row r="34" spans="1:10" ht="15">
      <c r="A34" s="386">
        <v>11</v>
      </c>
      <c r="B34" s="406" t="s">
        <v>299</v>
      </c>
      <c r="C34" s="391" t="s">
        <v>300</v>
      </c>
      <c r="D34" s="433">
        <v>0</v>
      </c>
      <c r="E34" s="414">
        <v>0</v>
      </c>
      <c r="F34" s="431">
        <f t="shared" si="0"/>
        <v>0</v>
      </c>
      <c r="G34" s="392"/>
      <c r="H34" s="367"/>
      <c r="I34" s="367"/>
      <c r="J34" s="367"/>
    </row>
    <row r="35" spans="1:10" ht="15.75" thickBot="1">
      <c r="A35" s="390">
        <v>12</v>
      </c>
      <c r="B35" s="406" t="s">
        <v>301</v>
      </c>
      <c r="C35" s="391" t="s">
        <v>302</v>
      </c>
      <c r="D35" s="433">
        <v>0</v>
      </c>
      <c r="E35" s="414">
        <v>0</v>
      </c>
      <c r="F35" s="431">
        <f t="shared" si="0"/>
        <v>0</v>
      </c>
      <c r="G35" s="392"/>
      <c r="H35" s="367"/>
      <c r="I35" s="367"/>
      <c r="J35" s="367"/>
    </row>
    <row r="36" spans="1:10" ht="15">
      <c r="A36" s="386">
        <v>13</v>
      </c>
      <c r="B36" s="406" t="s">
        <v>303</v>
      </c>
      <c r="C36" s="391" t="s">
        <v>304</v>
      </c>
      <c r="D36" s="433">
        <v>0</v>
      </c>
      <c r="E36" s="414">
        <v>0</v>
      </c>
      <c r="F36" s="431">
        <f t="shared" si="0"/>
        <v>0</v>
      </c>
      <c r="G36" s="392"/>
      <c r="H36" s="367"/>
      <c r="I36" s="367"/>
      <c r="J36" s="367"/>
    </row>
    <row r="37" spans="1:10" ht="15">
      <c r="A37" s="390">
        <v>14</v>
      </c>
      <c r="B37" s="406" t="s">
        <v>305</v>
      </c>
      <c r="C37" s="391" t="s">
        <v>261</v>
      </c>
      <c r="D37" s="433">
        <v>0</v>
      </c>
      <c r="E37" s="414">
        <v>0</v>
      </c>
      <c r="F37" s="431">
        <f t="shared" si="0"/>
        <v>0</v>
      </c>
      <c r="G37" s="392"/>
      <c r="H37" s="367"/>
      <c r="I37" s="367"/>
      <c r="J37" s="367"/>
    </row>
    <row r="38" spans="1:10" ht="15">
      <c r="A38" s="434"/>
      <c r="B38" s="407"/>
      <c r="C38" s="394"/>
      <c r="D38" s="433">
        <v>0</v>
      </c>
      <c r="E38" s="414">
        <v>0</v>
      </c>
      <c r="F38" s="431">
        <f t="shared" si="0"/>
        <v>0</v>
      </c>
      <c r="G38" s="392"/>
      <c r="H38" s="367"/>
      <c r="I38" s="367"/>
      <c r="J38" s="367"/>
    </row>
    <row r="39" spans="1:10" ht="15">
      <c r="A39" s="393"/>
      <c r="B39" s="407"/>
      <c r="C39" s="394"/>
      <c r="D39" s="433">
        <v>0</v>
      </c>
      <c r="E39" s="414">
        <v>0</v>
      </c>
      <c r="F39" s="431">
        <f t="shared" si="0"/>
        <v>0</v>
      </c>
      <c r="G39" s="392"/>
      <c r="H39" s="367"/>
      <c r="I39" s="367"/>
      <c r="J39" s="367"/>
    </row>
    <row r="40" spans="1:10" ht="15.75" thickBot="1">
      <c r="A40" s="395"/>
      <c r="B40" s="408"/>
      <c r="C40" s="396"/>
      <c r="D40" s="430">
        <v>0</v>
      </c>
      <c r="E40" s="414">
        <v>0</v>
      </c>
      <c r="F40" s="431">
        <f t="shared" si="0"/>
        <v>0</v>
      </c>
      <c r="G40" s="397"/>
      <c r="H40" s="367"/>
      <c r="I40" s="367"/>
      <c r="J40" s="367"/>
    </row>
    <row r="41" spans="1:10" ht="16.5" thickBot="1">
      <c r="A41" s="343"/>
      <c r="B41" s="411" t="s">
        <v>313</v>
      </c>
      <c r="C41" s="367"/>
      <c r="D41" s="367"/>
      <c r="E41" s="343"/>
      <c r="F41" s="410">
        <f>SUM(F25:F40)</f>
        <v>0</v>
      </c>
      <c r="G41" s="398"/>
      <c r="H41" s="398"/>
      <c r="I41" s="398"/>
      <c r="J41" s="398"/>
    </row>
    <row r="42" spans="1:10" ht="13.5" thickTop="1">
      <c r="A42" s="343"/>
      <c r="B42" s="343"/>
      <c r="C42" s="343"/>
      <c r="D42" s="343"/>
      <c r="E42" s="343"/>
      <c r="F42" s="343"/>
      <c r="G42" s="343"/>
      <c r="H42" s="343"/>
      <c r="I42" s="343"/>
      <c r="J42" s="343"/>
    </row>
  </sheetData>
  <sheetProtection/>
  <mergeCells count="22">
    <mergeCell ref="B17:G17"/>
    <mergeCell ref="H22:M22"/>
    <mergeCell ref="H23:M23"/>
    <mergeCell ref="A15:A17"/>
    <mergeCell ref="B13:G13"/>
    <mergeCell ref="B14:G14"/>
    <mergeCell ref="B15:G15"/>
    <mergeCell ref="B16:G16"/>
    <mergeCell ref="A10:A12"/>
    <mergeCell ref="B10:G10"/>
    <mergeCell ref="O10:T10"/>
    <mergeCell ref="B11:G11"/>
    <mergeCell ref="B12:G12"/>
    <mergeCell ref="A4:B4"/>
    <mergeCell ref="B9:G9"/>
    <mergeCell ref="C2:E2"/>
    <mergeCell ref="C1:E1"/>
    <mergeCell ref="C3:E3"/>
    <mergeCell ref="C4:E4"/>
    <mergeCell ref="A1:B1"/>
    <mergeCell ref="A2:B2"/>
    <mergeCell ref="A3:B3"/>
  </mergeCells>
  <hyperlinks>
    <hyperlink ref="B11" r:id="rId1" display="WWW.resbank.co.za"/>
  </hyperlinks>
  <printOptions/>
  <pageMargins left="0.7" right="0.7" top="0.75" bottom="0.75" header="0.3" footer="0.3"/>
  <pageSetup horizontalDpi="600" verticalDpi="600" orientation="portrait" r:id="rId2"/>
  <headerFooter>
    <oddHeader>&amp;C&amp;"Verdana"&amp;7&amp;K000000Turner &amp; Townsend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MCW</dc:creator>
  <cp:keywords/>
  <dc:description/>
  <cp:lastModifiedBy>Ntuthuko Zulu</cp:lastModifiedBy>
  <cp:lastPrinted>2019-04-03T07:55:04Z</cp:lastPrinted>
  <dcterms:created xsi:type="dcterms:W3CDTF">2006-05-06T13:44:49Z</dcterms:created>
  <dcterms:modified xsi:type="dcterms:W3CDTF">2021-08-27T08:07:34Z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7a35c-9c67-4dda-b948-74ee3b80cf57_Enabled">
    <vt:lpwstr>True</vt:lpwstr>
  </property>
  <property fmtid="{D5CDD505-2E9C-101B-9397-08002B2CF9AE}" pid="3" name="MSIP_Label_dd17a35c-9c67-4dda-b948-74ee3b80cf57_SiteId">
    <vt:lpwstr>93aedbdc-cc67-4652-aa12-d250a876ae79</vt:lpwstr>
  </property>
  <property fmtid="{D5CDD505-2E9C-101B-9397-08002B2CF9AE}" pid="4" name="MSIP_Label_dd17a35c-9c67-4dda-b948-74ee3b80cf57_Ref">
    <vt:lpwstr>https://api.informationprotection.azure.com/api/93aedbdc-cc67-4652-aa12-d250a876ae79</vt:lpwstr>
  </property>
  <property fmtid="{D5CDD505-2E9C-101B-9397-08002B2CF9AE}" pid="5" name="MSIP_Label_dd17a35c-9c67-4dda-b948-74ee3b80cf57_SetBy">
    <vt:lpwstr>ThalaNN@eskom.co.za</vt:lpwstr>
  </property>
  <property fmtid="{D5CDD505-2E9C-101B-9397-08002B2CF9AE}" pid="6" name="MSIP_Label_dd17a35c-9c67-4dda-b948-74ee3b80cf57_SetDate">
    <vt:lpwstr>2019-07-22T13:49:47.0865113+02:00</vt:lpwstr>
  </property>
  <property fmtid="{D5CDD505-2E9C-101B-9397-08002B2CF9AE}" pid="7" name="MSIP_Label_dd17a35c-9c67-4dda-b948-74ee3b80cf57_Name">
    <vt:lpwstr>Public</vt:lpwstr>
  </property>
  <property fmtid="{D5CDD505-2E9C-101B-9397-08002B2CF9AE}" pid="8" name="MSIP_Label_dd17a35c-9c67-4dda-b948-74ee3b80cf57_Application">
    <vt:lpwstr>Microsoft Azure Information Protection</vt:lpwstr>
  </property>
  <property fmtid="{D5CDD505-2E9C-101B-9397-08002B2CF9AE}" pid="9" name="MSIP_Label_dd17a35c-9c67-4dda-b948-74ee3b80cf57_Extended_MSFT_Method">
    <vt:lpwstr>Manual</vt:lpwstr>
  </property>
  <property fmtid="{D5CDD505-2E9C-101B-9397-08002B2CF9AE}" pid="10" name="MSIP_Label_19eb1bb3-e3e8-44f6-888b-864c35129d76_Enabled">
    <vt:lpwstr>true</vt:lpwstr>
  </property>
  <property fmtid="{D5CDD505-2E9C-101B-9397-08002B2CF9AE}" pid="11" name="MSIP_Label_19eb1bb3-e3e8-44f6-888b-864c35129d76_SetDate">
    <vt:lpwstr>2021-06-17T14:19:37Z</vt:lpwstr>
  </property>
  <property fmtid="{D5CDD505-2E9C-101B-9397-08002B2CF9AE}" pid="12" name="MSIP_Label_19eb1bb3-e3e8-44f6-888b-864c35129d76_Method">
    <vt:lpwstr>Standard</vt:lpwstr>
  </property>
  <property fmtid="{D5CDD505-2E9C-101B-9397-08002B2CF9AE}" pid="13" name="MSIP_Label_19eb1bb3-e3e8-44f6-888b-864c35129d76_Name">
    <vt:lpwstr>Internal</vt:lpwstr>
  </property>
  <property fmtid="{D5CDD505-2E9C-101B-9397-08002B2CF9AE}" pid="14" name="MSIP_Label_19eb1bb3-e3e8-44f6-888b-864c35129d76_SiteId">
    <vt:lpwstr>ca18acb0-3312-44f2-869d-5b01ed8bb47d</vt:lpwstr>
  </property>
  <property fmtid="{D5CDD505-2E9C-101B-9397-08002B2CF9AE}" pid="15" name="MSIP_Label_19eb1bb3-e3e8-44f6-888b-864c35129d76_ActionId">
    <vt:lpwstr>ca3e0330-33db-4cb5-a217-30ef27a8d36c</vt:lpwstr>
  </property>
  <property fmtid="{D5CDD505-2E9C-101B-9397-08002B2CF9AE}" pid="16" name="MSIP_Label_19eb1bb3-e3e8-44f6-888b-864c35129d76_ContentBits">
    <vt:lpwstr>1</vt:lpwstr>
  </property>
</Properties>
</file>